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1508" yWindow="-12" windowWidth="11544" windowHeight="10272"/>
  </bookViews>
  <sheets>
    <sheet name="Offense_Proj" sheetId="23" r:id="rId1"/>
    <sheet name="Offense_2013" sheetId="33" r:id="rId2"/>
    <sheet name="Reference_Sheet" sheetId="16" r:id="rId3"/>
    <sheet name="lkpTables" sheetId="32" state="hidden" r:id="rId4"/>
  </sheets>
  <definedNames>
    <definedName name="_xlnm._FilterDatabase" localSheetId="1" hidden="1">Offense_2013!$A$4:$AK$4</definedName>
    <definedName name="_xlnm._FilterDatabase" localSheetId="0" hidden="1">Offense_Proj!$A$4:$AJ$261</definedName>
    <definedName name="DraftPosition" localSheetId="1">#REF!</definedName>
    <definedName name="DraftPosition">#REF!</definedName>
    <definedName name="lkpCopyright">lkpTables!$J$4</definedName>
    <definedName name="lkpSubheading" localSheetId="1">lkpTables!#REF!</definedName>
    <definedName name="lkpSubheading">lkpTables!#REF!</definedName>
    <definedName name="lkpTeam">lkpTables!$B$5:$B$36</definedName>
    <definedName name="lkpTeamName">lkpTables!$C$5:$C$36</definedName>
    <definedName name="lkpYear">lkpTables!$G$4</definedName>
    <definedName name="NumRounds" localSheetId="1">#REF!</definedName>
    <definedName name="NumRounds">#REF!</definedName>
    <definedName name="NumTeams" localSheetId="1">#REF!</definedName>
    <definedName name="NumTeams">#REF!</definedName>
    <definedName name="_xlnm.Print_Titles" localSheetId="1">Offense_2013!$1:$4</definedName>
    <definedName name="_xlnm.Print_Titles" localSheetId="0">Offense_Proj!$1:$4</definedName>
    <definedName name="RosterSpots" localSheetId="1">#REF!</definedName>
    <definedName name="RosterSpots">#REF!</definedName>
  </definedNames>
  <calcPr calcId="145621"/>
</workbook>
</file>

<file path=xl/calcChain.xml><?xml version="1.0" encoding="utf-8"?>
<calcChain xmlns="http://schemas.openxmlformats.org/spreadsheetml/2006/main">
  <c r="N240" i="33" l="1"/>
  <c r="N239" i="33"/>
  <c r="N238" i="33"/>
  <c r="N237" i="33"/>
  <c r="N236" i="33"/>
  <c r="N235" i="33"/>
  <c r="N234" i="33"/>
  <c r="N233" i="33"/>
  <c r="N232" i="33"/>
  <c r="N231" i="33"/>
  <c r="N230" i="33"/>
  <c r="N229" i="33"/>
  <c r="N228" i="33"/>
  <c r="N227" i="33"/>
  <c r="N226" i="33"/>
  <c r="N225" i="33"/>
  <c r="N224" i="33"/>
  <c r="N223" i="33"/>
  <c r="N222" i="33"/>
  <c r="N221" i="33"/>
  <c r="N220" i="33"/>
  <c r="N219" i="33"/>
  <c r="N218" i="33"/>
  <c r="N217" i="33"/>
  <c r="N216" i="33"/>
  <c r="N215" i="33"/>
  <c r="N214" i="33"/>
  <c r="N213" i="33"/>
  <c r="N212" i="33"/>
  <c r="N211" i="33"/>
  <c r="N210" i="33"/>
  <c r="N209" i="33"/>
  <c r="N208" i="33"/>
  <c r="N207" i="33"/>
  <c r="N206" i="33"/>
  <c r="N205" i="33"/>
  <c r="N204" i="33"/>
  <c r="N203" i="33"/>
  <c r="N202" i="33"/>
  <c r="N201" i="33"/>
  <c r="N200" i="33"/>
  <c r="N199" i="33"/>
  <c r="N198" i="33"/>
  <c r="N197" i="33"/>
  <c r="N196" i="33"/>
  <c r="N195" i="33"/>
  <c r="N194" i="33"/>
  <c r="N193" i="33"/>
  <c r="N192" i="33"/>
  <c r="N191" i="33"/>
  <c r="N190" i="33"/>
  <c r="N189" i="33"/>
  <c r="N188" i="33"/>
  <c r="N187" i="33"/>
  <c r="N186" i="33"/>
  <c r="N185" i="33"/>
  <c r="N184" i="33"/>
  <c r="N183" i="33"/>
  <c r="N182" i="33"/>
  <c r="N181" i="33"/>
  <c r="N180" i="33"/>
  <c r="N179" i="33"/>
  <c r="N178" i="33"/>
  <c r="N177" i="33"/>
  <c r="N176" i="33"/>
  <c r="N175" i="33"/>
  <c r="N174" i="33"/>
  <c r="N173" i="33"/>
  <c r="N172" i="33"/>
  <c r="N171" i="33"/>
  <c r="N170" i="33"/>
  <c r="N169" i="33"/>
  <c r="N168" i="33"/>
  <c r="N167" i="33"/>
  <c r="N166" i="33"/>
  <c r="N165" i="33"/>
  <c r="N164" i="33"/>
  <c r="N163" i="33"/>
  <c r="N162" i="33"/>
  <c r="N161" i="33"/>
  <c r="N160" i="33"/>
  <c r="N159" i="33"/>
  <c r="N158" i="33"/>
  <c r="N157" i="33"/>
  <c r="N156" i="33"/>
  <c r="N155" i="33"/>
  <c r="N154" i="33"/>
  <c r="N153" i="33"/>
  <c r="N152" i="33"/>
  <c r="N151" i="33"/>
  <c r="N150" i="33"/>
  <c r="N149" i="33"/>
  <c r="N148" i="33"/>
  <c r="N147" i="33"/>
  <c r="N146" i="33"/>
  <c r="N145" i="33"/>
  <c r="N144" i="33"/>
  <c r="N143" i="33"/>
  <c r="N142" i="33"/>
  <c r="N141" i="33"/>
  <c r="N140" i="33"/>
  <c r="N139" i="33"/>
  <c r="N138" i="33"/>
  <c r="N137" i="33"/>
  <c r="N136" i="33"/>
  <c r="N135" i="33"/>
  <c r="N134" i="33"/>
  <c r="N133" i="33"/>
  <c r="N132" i="33"/>
  <c r="N131" i="33"/>
  <c r="N130" i="33"/>
  <c r="N129" i="33"/>
  <c r="N128" i="33"/>
  <c r="N127" i="33"/>
  <c r="N126" i="33"/>
  <c r="N125" i="33"/>
  <c r="N124" i="33"/>
  <c r="N123" i="33"/>
  <c r="N122" i="33"/>
  <c r="N121" i="33"/>
  <c r="N120" i="33"/>
  <c r="N119" i="33"/>
  <c r="N118" i="33"/>
  <c r="N117" i="33"/>
  <c r="N116" i="33"/>
  <c r="N115" i="33"/>
  <c r="N114" i="33"/>
  <c r="N113" i="33"/>
  <c r="N112" i="33"/>
  <c r="N111" i="33"/>
  <c r="N110" i="33"/>
  <c r="N109" i="33"/>
  <c r="N108" i="33"/>
  <c r="N107" i="33"/>
  <c r="N106" i="33"/>
  <c r="N105" i="33"/>
  <c r="N104" i="33"/>
  <c r="N103" i="33"/>
  <c r="N102" i="33"/>
  <c r="N101" i="33"/>
  <c r="N100" i="33"/>
  <c r="N99" i="33"/>
  <c r="N98" i="33"/>
  <c r="N97" i="33"/>
  <c r="N96" i="33"/>
  <c r="N95" i="33"/>
  <c r="N94" i="33"/>
  <c r="N93" i="33"/>
  <c r="N92" i="33"/>
  <c r="N91" i="33"/>
  <c r="N90" i="33"/>
  <c r="N89" i="33"/>
  <c r="N88" i="33"/>
  <c r="N87" i="33"/>
  <c r="N86" i="33"/>
  <c r="N85" i="33"/>
  <c r="N84" i="33"/>
  <c r="N83" i="33"/>
  <c r="N82" i="33"/>
  <c r="N81" i="33"/>
  <c r="N80" i="33"/>
  <c r="N79" i="33"/>
  <c r="N78" i="33"/>
  <c r="N77" i="33"/>
  <c r="N76" i="33"/>
  <c r="N75" i="33"/>
  <c r="N74" i="33"/>
  <c r="N73" i="33"/>
  <c r="N72" i="33"/>
  <c r="N71" i="33"/>
  <c r="N70" i="33"/>
  <c r="N69" i="33"/>
  <c r="N68" i="33"/>
  <c r="N67" i="33"/>
  <c r="N66" i="33"/>
  <c r="N65" i="33"/>
  <c r="N64" i="33"/>
  <c r="N63" i="33"/>
  <c r="N62" i="33"/>
  <c r="N61" i="33"/>
  <c r="N60" i="33"/>
  <c r="N59" i="33"/>
  <c r="N58" i="33"/>
  <c r="N57" i="33"/>
  <c r="N56" i="33"/>
  <c r="N55" i="33"/>
  <c r="N54" i="33"/>
  <c r="N53" i="33"/>
  <c r="N52" i="33"/>
  <c r="N51" i="33"/>
  <c r="N50" i="33"/>
  <c r="N49" i="33"/>
  <c r="N48" i="33"/>
  <c r="N47" i="33"/>
  <c r="N46" i="33"/>
  <c r="N45" i="33"/>
  <c r="N44" i="33"/>
  <c r="N43" i="33"/>
  <c r="N42" i="33"/>
  <c r="N41" i="33"/>
  <c r="N40" i="33"/>
  <c r="N39" i="33"/>
  <c r="N38" i="33"/>
  <c r="N37" i="33"/>
  <c r="N36" i="33"/>
  <c r="N35" i="33"/>
  <c r="N34" i="33"/>
  <c r="N33" i="33"/>
  <c r="N32" i="33"/>
  <c r="N31" i="33"/>
  <c r="N30" i="33"/>
  <c r="N29" i="33"/>
  <c r="N28" i="33"/>
  <c r="N27" i="33"/>
  <c r="N26" i="33"/>
  <c r="N25" i="33"/>
  <c r="N24" i="33"/>
  <c r="N23" i="33"/>
  <c r="N22" i="33"/>
  <c r="N21" i="33"/>
  <c r="N20" i="33"/>
  <c r="N19" i="33"/>
  <c r="N18" i="33"/>
  <c r="N17" i="33"/>
  <c r="N16" i="33"/>
  <c r="N15" i="33"/>
  <c r="N14" i="33"/>
  <c r="N13" i="33"/>
  <c r="N12" i="33"/>
  <c r="N11" i="33"/>
  <c r="N10" i="33"/>
  <c r="N9" i="33"/>
  <c r="N8" i="33"/>
  <c r="N7" i="33"/>
  <c r="N6" i="33"/>
  <c r="N5" i="33"/>
  <c r="K240" i="33"/>
  <c r="K239" i="33"/>
  <c r="K238" i="33"/>
  <c r="K237" i="33"/>
  <c r="K236" i="33"/>
  <c r="K235" i="33"/>
  <c r="K234" i="33"/>
  <c r="K233" i="33"/>
  <c r="K232" i="33"/>
  <c r="K231" i="33"/>
  <c r="K230" i="33"/>
  <c r="K229" i="33"/>
  <c r="K228" i="33"/>
  <c r="K227" i="33"/>
  <c r="K226" i="33"/>
  <c r="K225" i="33"/>
  <c r="K224" i="33"/>
  <c r="K223" i="33"/>
  <c r="K222" i="33"/>
  <c r="K221" i="33"/>
  <c r="K220" i="33"/>
  <c r="K219" i="33"/>
  <c r="K218" i="33"/>
  <c r="K217" i="33"/>
  <c r="K216" i="33"/>
  <c r="K215" i="33"/>
  <c r="K214" i="33"/>
  <c r="K213" i="33"/>
  <c r="K212" i="33"/>
  <c r="K211" i="33"/>
  <c r="K210" i="33"/>
  <c r="K209" i="33"/>
  <c r="K208" i="33"/>
  <c r="K207" i="33"/>
  <c r="K206" i="33"/>
  <c r="K205" i="33"/>
  <c r="K204" i="33"/>
  <c r="K203" i="33"/>
  <c r="K202" i="33"/>
  <c r="K201" i="33"/>
  <c r="K200" i="33"/>
  <c r="K199" i="33"/>
  <c r="K198" i="33"/>
  <c r="K197" i="33"/>
  <c r="K196" i="33"/>
  <c r="K195" i="33"/>
  <c r="K194" i="33"/>
  <c r="K193" i="33"/>
  <c r="K192" i="33"/>
  <c r="K191" i="33"/>
  <c r="K190" i="33"/>
  <c r="K189" i="33"/>
  <c r="K188" i="33"/>
  <c r="K187" i="33"/>
  <c r="K186" i="33"/>
  <c r="K185" i="33"/>
  <c r="K184" i="33"/>
  <c r="K183" i="33"/>
  <c r="K182" i="33"/>
  <c r="K181" i="33"/>
  <c r="K180" i="33"/>
  <c r="K179" i="33"/>
  <c r="K178" i="33"/>
  <c r="K177" i="33"/>
  <c r="K176" i="33"/>
  <c r="K175" i="33"/>
  <c r="K174" i="33"/>
  <c r="K173" i="33"/>
  <c r="K172" i="33"/>
  <c r="K171" i="33"/>
  <c r="K170" i="33"/>
  <c r="K169" i="33"/>
  <c r="K168" i="33"/>
  <c r="K167" i="33"/>
  <c r="K166" i="33"/>
  <c r="K165" i="33"/>
  <c r="K164" i="33"/>
  <c r="K163" i="33"/>
  <c r="K162" i="33"/>
  <c r="K161" i="33"/>
  <c r="K160" i="33"/>
  <c r="K159" i="33"/>
  <c r="K158" i="33"/>
  <c r="K157" i="33"/>
  <c r="K156" i="33"/>
  <c r="K155" i="33"/>
  <c r="K154" i="33"/>
  <c r="K153" i="33"/>
  <c r="K152" i="33"/>
  <c r="K151" i="33"/>
  <c r="K150" i="33"/>
  <c r="K149" i="33"/>
  <c r="K148" i="33"/>
  <c r="K147" i="33"/>
  <c r="K146" i="33"/>
  <c r="K145" i="33"/>
  <c r="K144" i="33"/>
  <c r="K143" i="33"/>
  <c r="K142" i="33"/>
  <c r="K141" i="33"/>
  <c r="K140" i="33"/>
  <c r="K139" i="33"/>
  <c r="K138" i="33"/>
  <c r="K137" i="33"/>
  <c r="K136" i="33"/>
  <c r="K135" i="33"/>
  <c r="K134" i="33"/>
  <c r="K133" i="33"/>
  <c r="K132" i="33"/>
  <c r="K131" i="33"/>
  <c r="K130" i="33"/>
  <c r="K129" i="33"/>
  <c r="K128" i="33"/>
  <c r="K127" i="33"/>
  <c r="K126" i="33"/>
  <c r="K125" i="33"/>
  <c r="K124" i="33"/>
  <c r="K123" i="33"/>
  <c r="K122" i="33"/>
  <c r="K121" i="33"/>
  <c r="K120" i="33"/>
  <c r="K119" i="33"/>
  <c r="K118" i="33"/>
  <c r="K117" i="33"/>
  <c r="K116" i="33"/>
  <c r="K115" i="33"/>
  <c r="K114" i="33"/>
  <c r="K113" i="33"/>
  <c r="K112" i="33"/>
  <c r="K111" i="33"/>
  <c r="K110" i="33"/>
  <c r="K109" i="33"/>
  <c r="K108" i="33"/>
  <c r="K107" i="33"/>
  <c r="K106" i="33"/>
  <c r="K105" i="33"/>
  <c r="K104" i="33"/>
  <c r="K103" i="33"/>
  <c r="K102" i="33"/>
  <c r="K101" i="33"/>
  <c r="K100" i="33"/>
  <c r="K99" i="33"/>
  <c r="K98" i="33"/>
  <c r="K97" i="33"/>
  <c r="K96" i="33"/>
  <c r="K95" i="33"/>
  <c r="K94" i="33"/>
  <c r="K93" i="33"/>
  <c r="K92" i="33"/>
  <c r="K91" i="33"/>
  <c r="K90" i="33"/>
  <c r="K89" i="33"/>
  <c r="K88" i="33"/>
  <c r="K87" i="33"/>
  <c r="K86" i="33"/>
  <c r="K85" i="33"/>
  <c r="K84" i="33"/>
  <c r="K83" i="33"/>
  <c r="K82" i="33"/>
  <c r="K81" i="33"/>
  <c r="K80" i="33"/>
  <c r="K79" i="33"/>
  <c r="K78" i="33"/>
  <c r="K77" i="33"/>
  <c r="K76" i="33"/>
  <c r="K75" i="33"/>
  <c r="K74" i="33"/>
  <c r="K73" i="33"/>
  <c r="K72" i="33"/>
  <c r="K71" i="33"/>
  <c r="K70" i="33"/>
  <c r="K69" i="33"/>
  <c r="K68" i="33"/>
  <c r="K67" i="33"/>
  <c r="K66" i="33"/>
  <c r="K65" i="33"/>
  <c r="K64" i="33"/>
  <c r="K63" i="33"/>
  <c r="K62" i="33"/>
  <c r="K61" i="33"/>
  <c r="K60" i="33"/>
  <c r="K59" i="33"/>
  <c r="K58" i="33"/>
  <c r="K57" i="33"/>
  <c r="K56" i="33"/>
  <c r="K55" i="33"/>
  <c r="K54" i="33"/>
  <c r="K53" i="33"/>
  <c r="K52" i="33"/>
  <c r="K51" i="33"/>
  <c r="K50" i="33"/>
  <c r="K49" i="33"/>
  <c r="K48" i="33"/>
  <c r="K47" i="33"/>
  <c r="K46" i="33"/>
  <c r="K45" i="33"/>
  <c r="K44" i="33"/>
  <c r="K43" i="33"/>
  <c r="K42" i="33"/>
  <c r="K41" i="33"/>
  <c r="K40" i="33"/>
  <c r="K39" i="33"/>
  <c r="K38" i="33"/>
  <c r="K37" i="33"/>
  <c r="K36" i="33"/>
  <c r="K35" i="33"/>
  <c r="K34" i="33"/>
  <c r="K33" i="33"/>
  <c r="K32" i="33"/>
  <c r="K31" i="33"/>
  <c r="K30" i="33"/>
  <c r="K29" i="33"/>
  <c r="K28" i="33"/>
  <c r="K27" i="33"/>
  <c r="K26" i="33"/>
  <c r="K25" i="33"/>
  <c r="K24" i="33"/>
  <c r="K23" i="33"/>
  <c r="K22" i="33"/>
  <c r="K21" i="33"/>
  <c r="K20" i="33"/>
  <c r="K19" i="33"/>
  <c r="K18" i="33"/>
  <c r="K17" i="33"/>
  <c r="K16" i="33"/>
  <c r="K15" i="33"/>
  <c r="K14" i="33"/>
  <c r="K13" i="33"/>
  <c r="K12" i="33"/>
  <c r="K11" i="33"/>
  <c r="K10" i="33"/>
  <c r="K9" i="33"/>
  <c r="K8" i="33"/>
  <c r="K7" i="33"/>
  <c r="K6" i="33"/>
  <c r="K5" i="33"/>
  <c r="N240" i="23"/>
  <c r="N239" i="23"/>
  <c r="N238" i="23"/>
  <c r="N237" i="23"/>
  <c r="N236" i="23"/>
  <c r="N235" i="23"/>
  <c r="N234" i="23"/>
  <c r="N233" i="23"/>
  <c r="N232" i="23"/>
  <c r="N231" i="23"/>
  <c r="N230" i="23"/>
  <c r="N229" i="23"/>
  <c r="N228" i="23"/>
  <c r="N227" i="23"/>
  <c r="N226" i="23"/>
  <c r="N225" i="23"/>
  <c r="N224" i="23"/>
  <c r="N223" i="23"/>
  <c r="N222" i="23"/>
  <c r="N221" i="23"/>
  <c r="N220" i="23"/>
  <c r="N219" i="23"/>
  <c r="N218" i="23"/>
  <c r="N217" i="23"/>
  <c r="N216" i="23"/>
  <c r="N215" i="23"/>
  <c r="N214" i="23"/>
  <c r="N213" i="23"/>
  <c r="N212" i="23"/>
  <c r="N211" i="23"/>
  <c r="N210" i="23"/>
  <c r="N209" i="23"/>
  <c r="N208" i="23"/>
  <c r="N207" i="23"/>
  <c r="N206" i="23"/>
  <c r="N205" i="23"/>
  <c r="N204" i="23"/>
  <c r="N203" i="23"/>
  <c r="N202" i="23"/>
  <c r="N201" i="23"/>
  <c r="N200" i="23"/>
  <c r="N199" i="23"/>
  <c r="N198" i="23"/>
  <c r="N197" i="23"/>
  <c r="N196" i="23"/>
  <c r="N195" i="23"/>
  <c r="N194" i="23"/>
  <c r="N193" i="23"/>
  <c r="N192" i="23"/>
  <c r="N191" i="23"/>
  <c r="N190" i="23"/>
  <c r="N189" i="23"/>
  <c r="N188" i="23"/>
  <c r="N187" i="23"/>
  <c r="N186" i="23"/>
  <c r="N185" i="23"/>
  <c r="N184" i="23"/>
  <c r="N183" i="23"/>
  <c r="N182" i="23"/>
  <c r="N181" i="23"/>
  <c r="N180" i="23"/>
  <c r="N179" i="23"/>
  <c r="N178" i="23"/>
  <c r="N177" i="23"/>
  <c r="N176" i="23"/>
  <c r="N175" i="23"/>
  <c r="N174" i="23"/>
  <c r="N173" i="23"/>
  <c r="N172" i="23"/>
  <c r="N171" i="23"/>
  <c r="N170" i="23"/>
  <c r="N169" i="23"/>
  <c r="N168" i="23"/>
  <c r="N167" i="23"/>
  <c r="N166" i="23"/>
  <c r="N165" i="23"/>
  <c r="N164" i="23"/>
  <c r="N163" i="23"/>
  <c r="N162" i="23"/>
  <c r="N161" i="23"/>
  <c r="N160" i="23"/>
  <c r="N159" i="23"/>
  <c r="N158" i="23"/>
  <c r="N157" i="23"/>
  <c r="N156" i="23"/>
  <c r="N155" i="23"/>
  <c r="N154" i="23"/>
  <c r="N153" i="23"/>
  <c r="N152" i="23"/>
  <c r="N151" i="23"/>
  <c r="N150" i="23"/>
  <c r="N149" i="23"/>
  <c r="N148" i="23"/>
  <c r="N147" i="23"/>
  <c r="N146" i="23"/>
  <c r="N145" i="23"/>
  <c r="N144" i="23"/>
  <c r="N143" i="23"/>
  <c r="N142" i="23"/>
  <c r="N141" i="23"/>
  <c r="N140" i="23"/>
  <c r="N139" i="23"/>
  <c r="N138" i="23"/>
  <c r="N137" i="23"/>
  <c r="N136" i="23"/>
  <c r="N135" i="23"/>
  <c r="N134" i="23"/>
  <c r="N133" i="23"/>
  <c r="N132" i="23"/>
  <c r="N131" i="23"/>
  <c r="N130" i="23"/>
  <c r="N129" i="23"/>
  <c r="N128" i="23"/>
  <c r="N127" i="23"/>
  <c r="N126" i="23"/>
  <c r="N125" i="23"/>
  <c r="N124" i="23"/>
  <c r="N123" i="23"/>
  <c r="N122" i="23"/>
  <c r="N121" i="23"/>
  <c r="N120" i="23"/>
  <c r="N119" i="23"/>
  <c r="N118" i="23"/>
  <c r="N117" i="23"/>
  <c r="N116" i="23"/>
  <c r="N115" i="23"/>
  <c r="N114" i="23"/>
  <c r="N113" i="23"/>
  <c r="N112" i="23"/>
  <c r="N111" i="23"/>
  <c r="N110" i="23"/>
  <c r="N109" i="23"/>
  <c r="N108" i="23"/>
  <c r="N107" i="23"/>
  <c r="N106" i="23"/>
  <c r="N105" i="23"/>
  <c r="N104" i="23"/>
  <c r="N103" i="23"/>
  <c r="N102" i="23"/>
  <c r="N101" i="23"/>
  <c r="N100" i="23"/>
  <c r="N99" i="23"/>
  <c r="N98" i="23"/>
  <c r="N97" i="23"/>
  <c r="N96" i="23"/>
  <c r="N95" i="23"/>
  <c r="N94" i="23"/>
  <c r="N93" i="23"/>
  <c r="N92" i="23"/>
  <c r="N91" i="23"/>
  <c r="N90" i="23"/>
  <c r="N89" i="23"/>
  <c r="N88" i="23"/>
  <c r="N87" i="23"/>
  <c r="N86" i="23"/>
  <c r="N85" i="23"/>
  <c r="N84" i="23"/>
  <c r="N83" i="23"/>
  <c r="N82" i="23"/>
  <c r="N81" i="23"/>
  <c r="N80" i="23"/>
  <c r="N79" i="23"/>
  <c r="N78" i="23"/>
  <c r="N77" i="23"/>
  <c r="N76" i="23"/>
  <c r="N75" i="23"/>
  <c r="N74" i="23"/>
  <c r="N73" i="23"/>
  <c r="N72" i="23"/>
  <c r="N71" i="23"/>
  <c r="N70" i="23"/>
  <c r="N69" i="23"/>
  <c r="N68" i="23"/>
  <c r="N67" i="23"/>
  <c r="N66" i="23"/>
  <c r="N65" i="23"/>
  <c r="N64" i="23"/>
  <c r="N63" i="23"/>
  <c r="N62" i="23"/>
  <c r="N61" i="23"/>
  <c r="N60" i="23"/>
  <c r="N59" i="23"/>
  <c r="N58" i="23"/>
  <c r="N57" i="23"/>
  <c r="N56" i="23"/>
  <c r="N55" i="23"/>
  <c r="N54" i="23"/>
  <c r="N53" i="23"/>
  <c r="N52" i="23"/>
  <c r="N51" i="23"/>
  <c r="N50" i="23"/>
  <c r="N49" i="23"/>
  <c r="N48" i="23"/>
  <c r="N47" i="23"/>
  <c r="N46" i="23"/>
  <c r="N45" i="23"/>
  <c r="N44" i="23"/>
  <c r="N43" i="23"/>
  <c r="N42" i="23"/>
  <c r="N41" i="23"/>
  <c r="N40" i="23"/>
  <c r="N39" i="23"/>
  <c r="N38" i="23"/>
  <c r="N37" i="23"/>
  <c r="N36" i="23"/>
  <c r="N35" i="23"/>
  <c r="N34" i="23"/>
  <c r="N33" i="23"/>
  <c r="N32" i="23"/>
  <c r="N31" i="23"/>
  <c r="N30" i="23"/>
  <c r="N29" i="23"/>
  <c r="N28" i="23"/>
  <c r="N27" i="23"/>
  <c r="N26" i="23"/>
  <c r="N25" i="23"/>
  <c r="N24" i="23"/>
  <c r="N23" i="23"/>
  <c r="N22" i="23"/>
  <c r="N21" i="23"/>
  <c r="N20" i="23"/>
  <c r="N19" i="23"/>
  <c r="N18" i="23"/>
  <c r="N17" i="23"/>
  <c r="N16" i="23"/>
  <c r="N15" i="23"/>
  <c r="N14" i="23"/>
  <c r="N13" i="23"/>
  <c r="N12" i="23"/>
  <c r="N11" i="23"/>
  <c r="N10" i="23"/>
  <c r="N9" i="23"/>
  <c r="N8" i="23"/>
  <c r="N7" i="23"/>
  <c r="N6" i="23"/>
  <c r="N5" i="23"/>
  <c r="K240" i="23"/>
  <c r="K239" i="23"/>
  <c r="K238" i="23"/>
  <c r="K237" i="23"/>
  <c r="K236" i="23"/>
  <c r="K235" i="23"/>
  <c r="K234" i="23"/>
  <c r="K233" i="23"/>
  <c r="K232" i="23"/>
  <c r="K231" i="23"/>
  <c r="K230" i="23"/>
  <c r="K229" i="23"/>
  <c r="K228" i="23"/>
  <c r="K227" i="23"/>
  <c r="K226" i="23"/>
  <c r="K225" i="23"/>
  <c r="K224" i="23"/>
  <c r="K223" i="23"/>
  <c r="K222" i="23"/>
  <c r="K221" i="23"/>
  <c r="K220" i="23"/>
  <c r="K219" i="23"/>
  <c r="K218" i="23"/>
  <c r="K217" i="23"/>
  <c r="K216" i="23"/>
  <c r="K215" i="23"/>
  <c r="K214" i="23"/>
  <c r="K213" i="23"/>
  <c r="K212" i="23"/>
  <c r="K211" i="23"/>
  <c r="K210" i="23"/>
  <c r="K209" i="23"/>
  <c r="K208" i="23"/>
  <c r="K207" i="23"/>
  <c r="K206" i="23"/>
  <c r="K205" i="23"/>
  <c r="K204" i="23"/>
  <c r="K203" i="23"/>
  <c r="K202" i="23"/>
  <c r="K201" i="23"/>
  <c r="K200" i="23"/>
  <c r="K199" i="23"/>
  <c r="K198" i="23"/>
  <c r="K197" i="23"/>
  <c r="K196" i="23"/>
  <c r="K195" i="23"/>
  <c r="K194" i="23"/>
  <c r="K193" i="23"/>
  <c r="K192" i="23"/>
  <c r="K191" i="23"/>
  <c r="K190" i="23"/>
  <c r="K189" i="23"/>
  <c r="K188" i="23"/>
  <c r="K187" i="23"/>
  <c r="K186" i="23"/>
  <c r="K185" i="23"/>
  <c r="K184" i="23"/>
  <c r="K183" i="23"/>
  <c r="K182" i="23"/>
  <c r="K181" i="23"/>
  <c r="K180" i="23"/>
  <c r="K179" i="23"/>
  <c r="K178" i="23"/>
  <c r="K177" i="23"/>
  <c r="K176" i="23"/>
  <c r="K175" i="23"/>
  <c r="K174" i="23"/>
  <c r="K173" i="23"/>
  <c r="K172" i="23"/>
  <c r="K171" i="23"/>
  <c r="K170" i="23"/>
  <c r="K169" i="23"/>
  <c r="K168" i="23"/>
  <c r="K167" i="23"/>
  <c r="K166" i="23"/>
  <c r="K165" i="23"/>
  <c r="K164" i="23"/>
  <c r="K163" i="23"/>
  <c r="K162" i="23"/>
  <c r="K161" i="23"/>
  <c r="K160" i="23"/>
  <c r="K159" i="23"/>
  <c r="K158" i="23"/>
  <c r="K157" i="23"/>
  <c r="K156" i="23"/>
  <c r="K155" i="23"/>
  <c r="K154" i="23"/>
  <c r="K153" i="23"/>
  <c r="K152" i="23"/>
  <c r="K151" i="23"/>
  <c r="K150" i="23"/>
  <c r="K149" i="23"/>
  <c r="K148" i="23"/>
  <c r="K147" i="23"/>
  <c r="K146" i="23"/>
  <c r="K145" i="23"/>
  <c r="K144" i="23"/>
  <c r="K143" i="23"/>
  <c r="K142" i="23"/>
  <c r="K141" i="23"/>
  <c r="K140" i="23"/>
  <c r="K139" i="23"/>
  <c r="K138" i="23"/>
  <c r="K137" i="23"/>
  <c r="K136" i="23"/>
  <c r="K135" i="23"/>
  <c r="K134" i="23"/>
  <c r="K133" i="23"/>
  <c r="K132" i="23"/>
  <c r="K131" i="23"/>
  <c r="K130" i="23"/>
  <c r="K129" i="23"/>
  <c r="K128" i="23"/>
  <c r="K127" i="23"/>
  <c r="K126" i="23"/>
  <c r="K125" i="23"/>
  <c r="K124" i="23"/>
  <c r="K123" i="23"/>
  <c r="K122" i="23"/>
  <c r="K121" i="23"/>
  <c r="K120" i="23"/>
  <c r="K119" i="23"/>
  <c r="K118" i="23"/>
  <c r="K117" i="23"/>
  <c r="K116" i="23"/>
  <c r="K115" i="23"/>
  <c r="K114" i="23"/>
  <c r="K113" i="23"/>
  <c r="K112" i="23"/>
  <c r="K111" i="23"/>
  <c r="K110" i="23"/>
  <c r="K109" i="23"/>
  <c r="K108" i="23"/>
  <c r="K107" i="23"/>
  <c r="K106" i="23"/>
  <c r="K105" i="23"/>
  <c r="K104" i="23"/>
  <c r="K103" i="23"/>
  <c r="K102" i="23"/>
  <c r="K101" i="23"/>
  <c r="K100" i="23"/>
  <c r="K99" i="23"/>
  <c r="K98" i="23"/>
  <c r="K97" i="23"/>
  <c r="K96" i="23"/>
  <c r="K95" i="23"/>
  <c r="K94" i="23"/>
  <c r="K93" i="23"/>
  <c r="K92" i="23"/>
  <c r="K91" i="23"/>
  <c r="K90" i="23"/>
  <c r="K89" i="23"/>
  <c r="K88" i="23"/>
  <c r="K87" i="23"/>
  <c r="K86" i="23"/>
  <c r="K85" i="23"/>
  <c r="K84" i="23"/>
  <c r="K83" i="23"/>
  <c r="K82" i="23"/>
  <c r="K81" i="23"/>
  <c r="K80" i="23"/>
  <c r="K79" i="23"/>
  <c r="K78" i="23"/>
  <c r="K77" i="23"/>
  <c r="K76" i="23"/>
  <c r="K75" i="23"/>
  <c r="K74" i="23"/>
  <c r="K73" i="23"/>
  <c r="K72" i="23"/>
  <c r="K71" i="23"/>
  <c r="K70" i="23"/>
  <c r="K69" i="23"/>
  <c r="K68" i="23"/>
  <c r="K67" i="23"/>
  <c r="K66" i="23"/>
  <c r="K65" i="23"/>
  <c r="K64" i="23"/>
  <c r="K63" i="23"/>
  <c r="K62" i="23"/>
  <c r="K61" i="23"/>
  <c r="K60" i="23"/>
  <c r="K59" i="23"/>
  <c r="K58" i="23"/>
  <c r="K57" i="23"/>
  <c r="K56" i="23"/>
  <c r="K55" i="23"/>
  <c r="K54" i="23"/>
  <c r="K53" i="23"/>
  <c r="K52" i="23"/>
  <c r="K51" i="23"/>
  <c r="K50" i="23"/>
  <c r="K49" i="23"/>
  <c r="K48" i="23"/>
  <c r="K47" i="23"/>
  <c r="K46" i="23"/>
  <c r="K45" i="23"/>
  <c r="K44" i="23"/>
  <c r="K43" i="23"/>
  <c r="K42" i="23"/>
  <c r="K41" i="23"/>
  <c r="K40" i="23"/>
  <c r="K39" i="23"/>
  <c r="K38" i="23"/>
  <c r="K37" i="23"/>
  <c r="K36" i="23"/>
  <c r="K35" i="23"/>
  <c r="K34" i="23"/>
  <c r="K33" i="23"/>
  <c r="K32" i="23"/>
  <c r="K31" i="23"/>
  <c r="K30" i="23"/>
  <c r="K29" i="23"/>
  <c r="K28" i="23"/>
  <c r="K27" i="23"/>
  <c r="K26" i="23"/>
  <c r="K25" i="23"/>
  <c r="K24" i="23"/>
  <c r="K23" i="23"/>
  <c r="K22" i="23"/>
  <c r="K21" i="23"/>
  <c r="K20" i="23"/>
  <c r="K19" i="23"/>
  <c r="K18" i="23"/>
  <c r="K17" i="23"/>
  <c r="K16" i="23"/>
  <c r="K15" i="23"/>
  <c r="K14" i="23"/>
  <c r="K13" i="23"/>
  <c r="K12" i="23"/>
  <c r="K11" i="23"/>
  <c r="K10" i="23"/>
  <c r="K9" i="23"/>
  <c r="K8" i="23"/>
  <c r="K7" i="23"/>
  <c r="K6" i="23"/>
  <c r="K5" i="23"/>
  <c r="AJ240" i="23" l="1"/>
  <c r="AJ239" i="23"/>
  <c r="AJ238" i="23"/>
  <c r="AJ237" i="23"/>
  <c r="AJ236" i="23"/>
  <c r="AJ235" i="23"/>
  <c r="AJ234" i="23"/>
  <c r="AJ233" i="23"/>
  <c r="AJ232" i="23"/>
  <c r="AJ231" i="23"/>
  <c r="AJ230" i="23"/>
  <c r="H240" i="23" l="1"/>
  <c r="H239" i="23"/>
  <c r="H238" i="23"/>
  <c r="H237" i="23"/>
  <c r="H236" i="23"/>
  <c r="H235" i="23"/>
  <c r="H234" i="23"/>
  <c r="H233" i="23"/>
  <c r="H232" i="23"/>
  <c r="H231" i="23"/>
  <c r="H230" i="23"/>
  <c r="A2" i="33"/>
  <c r="AJ240" i="33"/>
  <c r="AK240" i="33" s="1"/>
  <c r="AJ239" i="33"/>
  <c r="AK239" i="33" s="1"/>
  <c r="AJ238" i="33"/>
  <c r="AK238" i="33" s="1"/>
  <c r="AJ237" i="33"/>
  <c r="AK237" i="33" s="1"/>
  <c r="AJ236" i="33"/>
  <c r="AK236" i="33" s="1"/>
  <c r="AJ235" i="33"/>
  <c r="AK235" i="33" s="1"/>
  <c r="AJ234" i="33"/>
  <c r="AK234" i="33" s="1"/>
  <c r="AJ233" i="33"/>
  <c r="AK233" i="33" s="1"/>
  <c r="AJ232" i="33"/>
  <c r="AK232" i="33" s="1"/>
  <c r="AJ231" i="33"/>
  <c r="AK231" i="33" s="1"/>
  <c r="AJ230" i="33"/>
  <c r="AK230" i="33" s="1"/>
  <c r="H240" i="33"/>
  <c r="H239" i="33"/>
  <c r="H238" i="33"/>
  <c r="H237" i="33"/>
  <c r="H236" i="33"/>
  <c r="H235" i="33"/>
  <c r="H234" i="33"/>
  <c r="H233" i="33"/>
  <c r="H232" i="33"/>
  <c r="H231" i="33"/>
  <c r="H230" i="33"/>
  <c r="E1" i="33" l="1"/>
  <c r="AJ229" i="33" l="1"/>
  <c r="AK229" i="33" s="1"/>
  <c r="H229" i="33"/>
  <c r="AJ228" i="33"/>
  <c r="AK228" i="33" s="1"/>
  <c r="H228" i="33"/>
  <c r="AJ227" i="33"/>
  <c r="AK227" i="33" s="1"/>
  <c r="H227" i="33"/>
  <c r="AJ226" i="33"/>
  <c r="AK226" i="33" s="1"/>
  <c r="H226" i="33"/>
  <c r="AJ225" i="33"/>
  <c r="AK225" i="33" s="1"/>
  <c r="H225" i="33"/>
  <c r="AJ224" i="33"/>
  <c r="AK224" i="33" s="1"/>
  <c r="H224" i="33"/>
  <c r="AJ223" i="33"/>
  <c r="AK223" i="33" s="1"/>
  <c r="H223" i="33"/>
  <c r="AJ222" i="33"/>
  <c r="AK222" i="33" s="1"/>
  <c r="H222" i="33"/>
  <c r="AJ221" i="33"/>
  <c r="AK221" i="33" s="1"/>
  <c r="H221" i="33"/>
  <c r="AJ220" i="33"/>
  <c r="AK220" i="33" s="1"/>
  <c r="H220" i="33"/>
  <c r="AJ219" i="33"/>
  <c r="AK219" i="33" s="1"/>
  <c r="H219" i="33"/>
  <c r="AJ218" i="33"/>
  <c r="AK218" i="33" s="1"/>
  <c r="H218" i="33"/>
  <c r="AJ217" i="33"/>
  <c r="AK217" i="33" s="1"/>
  <c r="H217" i="33"/>
  <c r="AJ216" i="33"/>
  <c r="AK216" i="33" s="1"/>
  <c r="H216" i="33"/>
  <c r="AJ215" i="33"/>
  <c r="AK215" i="33" s="1"/>
  <c r="H215" i="33"/>
  <c r="AJ214" i="33"/>
  <c r="AK214" i="33" s="1"/>
  <c r="H214" i="33"/>
  <c r="AJ213" i="33"/>
  <c r="AK213" i="33" s="1"/>
  <c r="H213" i="33"/>
  <c r="AJ212" i="33"/>
  <c r="AK212" i="33" s="1"/>
  <c r="H212" i="33"/>
  <c r="AJ211" i="33"/>
  <c r="AK211" i="33" s="1"/>
  <c r="H211" i="33"/>
  <c r="AJ210" i="33"/>
  <c r="AK210" i="33" s="1"/>
  <c r="H210" i="33"/>
  <c r="AJ209" i="33"/>
  <c r="AK209" i="33" s="1"/>
  <c r="H209" i="33"/>
  <c r="AJ208" i="33"/>
  <c r="AK208" i="33" s="1"/>
  <c r="H208" i="33"/>
  <c r="AJ207" i="33"/>
  <c r="AK207" i="33" s="1"/>
  <c r="H207" i="33"/>
  <c r="AJ206" i="33"/>
  <c r="AK206" i="33" s="1"/>
  <c r="H206" i="33"/>
  <c r="AJ205" i="33"/>
  <c r="AK205" i="33" s="1"/>
  <c r="H205" i="33"/>
  <c r="AJ204" i="33"/>
  <c r="AK204" i="33" s="1"/>
  <c r="H204" i="33"/>
  <c r="AJ203" i="33"/>
  <c r="AK203" i="33" s="1"/>
  <c r="H203" i="33"/>
  <c r="AJ202" i="33"/>
  <c r="AK202" i="33" s="1"/>
  <c r="H202" i="33"/>
  <c r="AJ201" i="33"/>
  <c r="AK201" i="33" s="1"/>
  <c r="H201" i="33"/>
  <c r="AJ200" i="33"/>
  <c r="AK200" i="33" s="1"/>
  <c r="H200" i="33"/>
  <c r="AJ199" i="33"/>
  <c r="AK199" i="33" s="1"/>
  <c r="H199" i="33"/>
  <c r="AJ198" i="33"/>
  <c r="AK198" i="33" s="1"/>
  <c r="H198" i="33"/>
  <c r="AJ197" i="33"/>
  <c r="AK197" i="33" s="1"/>
  <c r="H197" i="33"/>
  <c r="AJ196" i="33"/>
  <c r="AK196" i="33" s="1"/>
  <c r="H196" i="33"/>
  <c r="AJ195" i="33"/>
  <c r="AK195" i="33" s="1"/>
  <c r="H195" i="33"/>
  <c r="AJ194" i="33"/>
  <c r="AK194" i="33" s="1"/>
  <c r="H194" i="33"/>
  <c r="AJ193" i="33"/>
  <c r="AK193" i="33" s="1"/>
  <c r="H193" i="33"/>
  <c r="AJ192" i="33"/>
  <c r="AK192" i="33" s="1"/>
  <c r="H192" i="33"/>
  <c r="AJ191" i="33"/>
  <c r="AK191" i="33" s="1"/>
  <c r="H191" i="33"/>
  <c r="AJ190" i="33"/>
  <c r="AK190" i="33" s="1"/>
  <c r="H190" i="33"/>
  <c r="AJ189" i="33"/>
  <c r="AK189" i="33" s="1"/>
  <c r="H189" i="33"/>
  <c r="AJ188" i="33"/>
  <c r="AK188" i="33" s="1"/>
  <c r="H188" i="33"/>
  <c r="AJ187" i="33"/>
  <c r="AK187" i="33" s="1"/>
  <c r="H187" i="33"/>
  <c r="AJ186" i="33"/>
  <c r="AK186" i="33" s="1"/>
  <c r="H186" i="33"/>
  <c r="AJ185" i="33"/>
  <c r="AK185" i="33" s="1"/>
  <c r="H185" i="33"/>
  <c r="AJ184" i="33"/>
  <c r="AK184" i="33" s="1"/>
  <c r="H184" i="33"/>
  <c r="AJ183" i="33"/>
  <c r="AK183" i="33" s="1"/>
  <c r="H183" i="33"/>
  <c r="AJ182" i="33"/>
  <c r="AK182" i="33" s="1"/>
  <c r="H182" i="33"/>
  <c r="AJ181" i="33"/>
  <c r="AK181" i="33" s="1"/>
  <c r="H181" i="33"/>
  <c r="AJ180" i="33"/>
  <c r="AK180" i="33" s="1"/>
  <c r="H180" i="33"/>
  <c r="AJ179" i="33"/>
  <c r="AK179" i="33" s="1"/>
  <c r="H179" i="33"/>
  <c r="AJ178" i="33"/>
  <c r="AK178" i="33" s="1"/>
  <c r="H178" i="33"/>
  <c r="AJ177" i="33"/>
  <c r="AK177" i="33" s="1"/>
  <c r="H177" i="33"/>
  <c r="AJ176" i="33"/>
  <c r="AK176" i="33" s="1"/>
  <c r="H176" i="33"/>
  <c r="AJ175" i="33"/>
  <c r="AK175" i="33" s="1"/>
  <c r="H175" i="33"/>
  <c r="AJ174" i="33"/>
  <c r="AK174" i="33" s="1"/>
  <c r="H174" i="33"/>
  <c r="AJ173" i="33"/>
  <c r="AK173" i="33" s="1"/>
  <c r="H173" i="33"/>
  <c r="AJ172" i="33"/>
  <c r="AK172" i="33" s="1"/>
  <c r="H172" i="33"/>
  <c r="AJ171" i="33"/>
  <c r="AK171" i="33" s="1"/>
  <c r="H171" i="33"/>
  <c r="AJ170" i="33"/>
  <c r="AK170" i="33" s="1"/>
  <c r="H170" i="33"/>
  <c r="AJ169" i="33"/>
  <c r="AK169" i="33" s="1"/>
  <c r="H169" i="33"/>
  <c r="AJ168" i="33"/>
  <c r="AK168" i="33" s="1"/>
  <c r="H168" i="33"/>
  <c r="AJ167" i="33"/>
  <c r="AK167" i="33" s="1"/>
  <c r="H167" i="33"/>
  <c r="AJ166" i="33"/>
  <c r="AK166" i="33" s="1"/>
  <c r="H166" i="33"/>
  <c r="AJ165" i="33"/>
  <c r="AK165" i="33" s="1"/>
  <c r="H165" i="33"/>
  <c r="AJ164" i="33"/>
  <c r="AK164" i="33" s="1"/>
  <c r="H164" i="33"/>
  <c r="AJ163" i="33"/>
  <c r="AK163" i="33" s="1"/>
  <c r="H163" i="33"/>
  <c r="AJ162" i="33"/>
  <c r="AK162" i="33" s="1"/>
  <c r="H162" i="33"/>
  <c r="AJ161" i="33"/>
  <c r="AK161" i="33" s="1"/>
  <c r="H161" i="33"/>
  <c r="AJ160" i="33"/>
  <c r="AK160" i="33" s="1"/>
  <c r="H160" i="33"/>
  <c r="AJ159" i="33"/>
  <c r="AK159" i="33" s="1"/>
  <c r="H159" i="33"/>
  <c r="AJ158" i="33"/>
  <c r="AK158" i="33" s="1"/>
  <c r="H158" i="33"/>
  <c r="AJ157" i="33"/>
  <c r="AK157" i="33" s="1"/>
  <c r="H157" i="33"/>
  <c r="AJ156" i="33"/>
  <c r="AK156" i="33" s="1"/>
  <c r="H156" i="33"/>
  <c r="AJ155" i="33"/>
  <c r="AK155" i="33" s="1"/>
  <c r="H155" i="33"/>
  <c r="AJ154" i="33"/>
  <c r="AK154" i="33" s="1"/>
  <c r="H154" i="33"/>
  <c r="AJ153" i="33"/>
  <c r="AK153" i="33" s="1"/>
  <c r="H153" i="33"/>
  <c r="AJ152" i="33"/>
  <c r="AK152" i="33" s="1"/>
  <c r="H152" i="33"/>
  <c r="AJ151" i="33"/>
  <c r="AK151" i="33" s="1"/>
  <c r="H151" i="33"/>
  <c r="AJ150" i="33"/>
  <c r="AK150" i="33" s="1"/>
  <c r="H150" i="33"/>
  <c r="AJ149" i="33"/>
  <c r="AK149" i="33" s="1"/>
  <c r="H149" i="33"/>
  <c r="AJ148" i="33"/>
  <c r="AK148" i="33" s="1"/>
  <c r="H148" i="33"/>
  <c r="AJ147" i="33"/>
  <c r="AK147" i="33" s="1"/>
  <c r="H147" i="33"/>
  <c r="AJ146" i="33"/>
  <c r="AK146" i="33" s="1"/>
  <c r="H146" i="33"/>
  <c r="AJ145" i="33"/>
  <c r="AK145" i="33" s="1"/>
  <c r="H145" i="33"/>
  <c r="AJ144" i="33"/>
  <c r="AK144" i="33" s="1"/>
  <c r="H144" i="33"/>
  <c r="AJ143" i="33"/>
  <c r="AK143" i="33" s="1"/>
  <c r="H143" i="33"/>
  <c r="AJ142" i="33"/>
  <c r="AK142" i="33" s="1"/>
  <c r="H142" i="33"/>
  <c r="AJ141" i="33"/>
  <c r="AK141" i="33" s="1"/>
  <c r="H141" i="33"/>
  <c r="AJ140" i="33"/>
  <c r="AK140" i="33" s="1"/>
  <c r="H140" i="33"/>
  <c r="AJ139" i="33"/>
  <c r="AK139" i="33" s="1"/>
  <c r="H139" i="33"/>
  <c r="AJ138" i="33"/>
  <c r="AK138" i="33" s="1"/>
  <c r="H138" i="33"/>
  <c r="AJ137" i="33"/>
  <c r="AK137" i="33" s="1"/>
  <c r="H137" i="33"/>
  <c r="AJ136" i="33"/>
  <c r="AK136" i="33" s="1"/>
  <c r="H136" i="33"/>
  <c r="AJ135" i="33"/>
  <c r="AK135" i="33" s="1"/>
  <c r="H135" i="33"/>
  <c r="AJ134" i="33"/>
  <c r="AK134" i="33" s="1"/>
  <c r="H134" i="33"/>
  <c r="AJ133" i="33"/>
  <c r="AK133" i="33" s="1"/>
  <c r="H133" i="33"/>
  <c r="AJ132" i="33"/>
  <c r="AK132" i="33" s="1"/>
  <c r="H132" i="33"/>
  <c r="AJ131" i="33"/>
  <c r="AK131" i="33" s="1"/>
  <c r="H131" i="33"/>
  <c r="AJ130" i="33"/>
  <c r="AK130" i="33" s="1"/>
  <c r="H130" i="33"/>
  <c r="AJ129" i="33"/>
  <c r="AK129" i="33" s="1"/>
  <c r="H129" i="33"/>
  <c r="AJ128" i="33"/>
  <c r="AK128" i="33" s="1"/>
  <c r="H128" i="33"/>
  <c r="AJ127" i="33"/>
  <c r="AK127" i="33" s="1"/>
  <c r="H127" i="33"/>
  <c r="AJ126" i="33"/>
  <c r="AK126" i="33" s="1"/>
  <c r="H126" i="33"/>
  <c r="AJ125" i="33"/>
  <c r="AK125" i="33" s="1"/>
  <c r="H125" i="33"/>
  <c r="AJ124" i="33"/>
  <c r="AK124" i="33" s="1"/>
  <c r="H124" i="33"/>
  <c r="AJ123" i="33"/>
  <c r="AK123" i="33" s="1"/>
  <c r="H123" i="33"/>
  <c r="AJ122" i="33"/>
  <c r="AK122" i="33" s="1"/>
  <c r="H122" i="33"/>
  <c r="AJ121" i="33"/>
  <c r="AK121" i="33" s="1"/>
  <c r="H121" i="33"/>
  <c r="AJ120" i="33"/>
  <c r="AK120" i="33" s="1"/>
  <c r="H120" i="33"/>
  <c r="AJ119" i="33"/>
  <c r="AK119" i="33" s="1"/>
  <c r="H119" i="33"/>
  <c r="AJ118" i="33"/>
  <c r="AK118" i="33" s="1"/>
  <c r="H118" i="33"/>
  <c r="AJ117" i="33"/>
  <c r="AK117" i="33" s="1"/>
  <c r="H117" i="33"/>
  <c r="AJ116" i="33"/>
  <c r="AK116" i="33" s="1"/>
  <c r="H116" i="33"/>
  <c r="AJ115" i="33"/>
  <c r="AK115" i="33" s="1"/>
  <c r="H115" i="33"/>
  <c r="AJ114" i="33"/>
  <c r="AK114" i="33" s="1"/>
  <c r="H114" i="33"/>
  <c r="AJ113" i="33"/>
  <c r="AK113" i="33" s="1"/>
  <c r="H113" i="33"/>
  <c r="AJ112" i="33"/>
  <c r="AK112" i="33" s="1"/>
  <c r="H112" i="33"/>
  <c r="AJ111" i="33"/>
  <c r="AK111" i="33" s="1"/>
  <c r="H111" i="33"/>
  <c r="AJ110" i="33"/>
  <c r="AK110" i="33" s="1"/>
  <c r="H110" i="33"/>
  <c r="AJ109" i="33"/>
  <c r="AK109" i="33" s="1"/>
  <c r="H109" i="33"/>
  <c r="AJ108" i="33"/>
  <c r="AK108" i="33" s="1"/>
  <c r="H108" i="33"/>
  <c r="AJ107" i="33"/>
  <c r="AK107" i="33" s="1"/>
  <c r="H107" i="33"/>
  <c r="AJ106" i="33"/>
  <c r="AK106" i="33" s="1"/>
  <c r="H106" i="33"/>
  <c r="AJ105" i="33"/>
  <c r="AK105" i="33" s="1"/>
  <c r="H105" i="33"/>
  <c r="AJ104" i="33"/>
  <c r="AK104" i="33" s="1"/>
  <c r="H104" i="33"/>
  <c r="AJ103" i="33"/>
  <c r="AK103" i="33" s="1"/>
  <c r="H103" i="33"/>
  <c r="AJ102" i="33"/>
  <c r="AK102" i="33" s="1"/>
  <c r="H102" i="33"/>
  <c r="AJ101" i="33"/>
  <c r="AK101" i="33" s="1"/>
  <c r="H101" i="33"/>
  <c r="AJ100" i="33"/>
  <c r="AK100" i="33" s="1"/>
  <c r="H100" i="33"/>
  <c r="AJ99" i="33"/>
  <c r="AK99" i="33" s="1"/>
  <c r="H99" i="33"/>
  <c r="AJ98" i="33"/>
  <c r="AK98" i="33" s="1"/>
  <c r="H98" i="33"/>
  <c r="AJ97" i="33"/>
  <c r="AK97" i="33" s="1"/>
  <c r="H97" i="33"/>
  <c r="AJ96" i="33"/>
  <c r="AK96" i="33" s="1"/>
  <c r="H96" i="33"/>
  <c r="AJ95" i="33"/>
  <c r="AK95" i="33" s="1"/>
  <c r="H95" i="33"/>
  <c r="AJ94" i="33"/>
  <c r="AK94" i="33" s="1"/>
  <c r="H94" i="33"/>
  <c r="AJ93" i="33"/>
  <c r="AK93" i="33" s="1"/>
  <c r="H93" i="33"/>
  <c r="AJ92" i="33"/>
  <c r="AK92" i="33" s="1"/>
  <c r="H92" i="33"/>
  <c r="AJ91" i="33"/>
  <c r="AK91" i="33" s="1"/>
  <c r="H91" i="33"/>
  <c r="AJ90" i="33"/>
  <c r="AK90" i="33" s="1"/>
  <c r="H90" i="33"/>
  <c r="AJ89" i="33"/>
  <c r="AK89" i="33" s="1"/>
  <c r="H89" i="33"/>
  <c r="AJ88" i="33"/>
  <c r="AK88" i="33" s="1"/>
  <c r="H88" i="33"/>
  <c r="AJ87" i="33"/>
  <c r="AK87" i="33" s="1"/>
  <c r="H87" i="33"/>
  <c r="AJ86" i="33"/>
  <c r="AK86" i="33" s="1"/>
  <c r="H86" i="33"/>
  <c r="AJ85" i="33"/>
  <c r="AK85" i="33" s="1"/>
  <c r="H85" i="33"/>
  <c r="AJ84" i="33"/>
  <c r="AK84" i="33" s="1"/>
  <c r="H84" i="33"/>
  <c r="AJ83" i="33"/>
  <c r="AK83" i="33" s="1"/>
  <c r="H83" i="33"/>
  <c r="AJ82" i="33"/>
  <c r="AK82" i="33" s="1"/>
  <c r="H82" i="33"/>
  <c r="AJ81" i="33"/>
  <c r="AK81" i="33" s="1"/>
  <c r="H81" i="33"/>
  <c r="AJ80" i="33"/>
  <c r="AK80" i="33" s="1"/>
  <c r="H80" i="33"/>
  <c r="AJ79" i="33"/>
  <c r="AK79" i="33" s="1"/>
  <c r="H79" i="33"/>
  <c r="AJ78" i="33"/>
  <c r="AK78" i="33" s="1"/>
  <c r="H78" i="33"/>
  <c r="AJ77" i="33"/>
  <c r="AK77" i="33" s="1"/>
  <c r="H77" i="33"/>
  <c r="AJ76" i="33"/>
  <c r="AK76" i="33" s="1"/>
  <c r="H76" i="33"/>
  <c r="AJ75" i="33"/>
  <c r="AK75" i="33" s="1"/>
  <c r="H75" i="33"/>
  <c r="AJ74" i="33"/>
  <c r="AK74" i="33" s="1"/>
  <c r="H74" i="33"/>
  <c r="AJ73" i="33"/>
  <c r="AK73" i="33" s="1"/>
  <c r="H73" i="33"/>
  <c r="AJ72" i="33"/>
  <c r="AK72" i="33" s="1"/>
  <c r="H72" i="33"/>
  <c r="AJ71" i="33"/>
  <c r="AK71" i="33" s="1"/>
  <c r="H71" i="33"/>
  <c r="AJ70" i="33"/>
  <c r="AK70" i="33" s="1"/>
  <c r="H70" i="33"/>
  <c r="AJ69" i="33"/>
  <c r="AK69" i="33" s="1"/>
  <c r="H69" i="33"/>
  <c r="AJ68" i="33"/>
  <c r="AK68" i="33" s="1"/>
  <c r="H68" i="33"/>
  <c r="AJ67" i="33"/>
  <c r="AK67" i="33" s="1"/>
  <c r="H67" i="33"/>
  <c r="AJ66" i="33"/>
  <c r="AK66" i="33" s="1"/>
  <c r="H66" i="33"/>
  <c r="AJ65" i="33"/>
  <c r="AK65" i="33" s="1"/>
  <c r="H65" i="33"/>
  <c r="AJ64" i="33"/>
  <c r="AK64" i="33" s="1"/>
  <c r="H64" i="33"/>
  <c r="AJ63" i="33"/>
  <c r="AK63" i="33" s="1"/>
  <c r="H63" i="33"/>
  <c r="AJ62" i="33"/>
  <c r="AK62" i="33" s="1"/>
  <c r="H62" i="33"/>
  <c r="AJ61" i="33"/>
  <c r="AK61" i="33" s="1"/>
  <c r="H61" i="33"/>
  <c r="AJ60" i="33"/>
  <c r="AK60" i="33" s="1"/>
  <c r="H60" i="33"/>
  <c r="AJ59" i="33"/>
  <c r="AK59" i="33" s="1"/>
  <c r="H59" i="33"/>
  <c r="AJ58" i="33"/>
  <c r="AK58" i="33" s="1"/>
  <c r="H58" i="33"/>
  <c r="AJ57" i="33"/>
  <c r="AK57" i="33" s="1"/>
  <c r="H57" i="33"/>
  <c r="AJ56" i="33"/>
  <c r="AK56" i="33" s="1"/>
  <c r="H56" i="33"/>
  <c r="AJ55" i="33"/>
  <c r="AK55" i="33" s="1"/>
  <c r="H55" i="33"/>
  <c r="AJ54" i="33"/>
  <c r="AK54" i="33" s="1"/>
  <c r="H54" i="33"/>
  <c r="AJ53" i="33"/>
  <c r="AK53" i="33" s="1"/>
  <c r="H53" i="33"/>
  <c r="AJ52" i="33"/>
  <c r="AK52" i="33" s="1"/>
  <c r="H52" i="33"/>
  <c r="AJ51" i="33"/>
  <c r="AK51" i="33" s="1"/>
  <c r="H51" i="33"/>
  <c r="AJ50" i="33"/>
  <c r="AK50" i="33" s="1"/>
  <c r="H50" i="33"/>
  <c r="AJ49" i="33"/>
  <c r="AK49" i="33" s="1"/>
  <c r="H49" i="33"/>
  <c r="AJ48" i="33"/>
  <c r="AK48" i="33" s="1"/>
  <c r="H48" i="33"/>
  <c r="AJ47" i="33"/>
  <c r="AK47" i="33" s="1"/>
  <c r="H47" i="33"/>
  <c r="AJ46" i="33"/>
  <c r="AK46" i="33" s="1"/>
  <c r="H46" i="33"/>
  <c r="AJ45" i="33"/>
  <c r="AK45" i="33" s="1"/>
  <c r="H45" i="33"/>
  <c r="AJ44" i="33"/>
  <c r="AK44" i="33" s="1"/>
  <c r="H44" i="33"/>
  <c r="AJ43" i="33"/>
  <c r="AK43" i="33" s="1"/>
  <c r="H43" i="33"/>
  <c r="AJ42" i="33"/>
  <c r="AK42" i="33" s="1"/>
  <c r="H42" i="33"/>
  <c r="AJ41" i="33"/>
  <c r="AK41" i="33" s="1"/>
  <c r="H41" i="33"/>
  <c r="AJ40" i="33"/>
  <c r="AK40" i="33" s="1"/>
  <c r="H40" i="33"/>
  <c r="AJ39" i="33"/>
  <c r="AK39" i="33" s="1"/>
  <c r="H39" i="33"/>
  <c r="AJ38" i="33"/>
  <c r="AK38" i="33" s="1"/>
  <c r="H38" i="33"/>
  <c r="AJ37" i="33"/>
  <c r="AK37" i="33" s="1"/>
  <c r="H37" i="33"/>
  <c r="AJ36" i="33"/>
  <c r="AK36" i="33" s="1"/>
  <c r="H36" i="33"/>
  <c r="AJ35" i="33"/>
  <c r="AK35" i="33" s="1"/>
  <c r="H35" i="33"/>
  <c r="AJ34" i="33"/>
  <c r="AK34" i="33" s="1"/>
  <c r="H34" i="33"/>
  <c r="AJ33" i="33"/>
  <c r="AK33" i="33" s="1"/>
  <c r="H33" i="33"/>
  <c r="AJ32" i="33"/>
  <c r="AK32" i="33" s="1"/>
  <c r="H32" i="33"/>
  <c r="AJ31" i="33"/>
  <c r="AK31" i="33" s="1"/>
  <c r="H31" i="33"/>
  <c r="AJ30" i="33"/>
  <c r="AK30" i="33" s="1"/>
  <c r="H30" i="33"/>
  <c r="AJ29" i="33"/>
  <c r="AK29" i="33" s="1"/>
  <c r="H29" i="33"/>
  <c r="AJ28" i="33"/>
  <c r="AK28" i="33" s="1"/>
  <c r="H28" i="33"/>
  <c r="AJ27" i="33"/>
  <c r="AK27" i="33" s="1"/>
  <c r="H27" i="33"/>
  <c r="AJ26" i="33"/>
  <c r="AK26" i="33" s="1"/>
  <c r="H26" i="33"/>
  <c r="AJ25" i="33"/>
  <c r="AK25" i="33" s="1"/>
  <c r="H25" i="33"/>
  <c r="AJ24" i="33"/>
  <c r="AK24" i="33" s="1"/>
  <c r="H24" i="33"/>
  <c r="AJ23" i="33"/>
  <c r="AK23" i="33" s="1"/>
  <c r="H23" i="33"/>
  <c r="AJ22" i="33"/>
  <c r="AK22" i="33" s="1"/>
  <c r="H22" i="33"/>
  <c r="AJ21" i="33"/>
  <c r="AK21" i="33" s="1"/>
  <c r="H21" i="33"/>
  <c r="AJ20" i="33"/>
  <c r="AK20" i="33" s="1"/>
  <c r="H20" i="33"/>
  <c r="AJ19" i="33"/>
  <c r="AK19" i="33" s="1"/>
  <c r="H19" i="33"/>
  <c r="AJ18" i="33"/>
  <c r="AK18" i="33" s="1"/>
  <c r="H18" i="33"/>
  <c r="AJ17" i="33"/>
  <c r="AK17" i="33" s="1"/>
  <c r="H17" i="33"/>
  <c r="AJ16" i="33"/>
  <c r="AK16" i="33" s="1"/>
  <c r="H16" i="33"/>
  <c r="AJ15" i="33"/>
  <c r="AK15" i="33" s="1"/>
  <c r="H15" i="33"/>
  <c r="AJ14" i="33"/>
  <c r="AK14" i="33" s="1"/>
  <c r="H14" i="33"/>
  <c r="AJ13" i="33"/>
  <c r="AK13" i="33" s="1"/>
  <c r="H13" i="33"/>
  <c r="AJ12" i="33"/>
  <c r="AK12" i="33" s="1"/>
  <c r="H12" i="33"/>
  <c r="AJ11" i="33"/>
  <c r="AK11" i="33" s="1"/>
  <c r="H11" i="33"/>
  <c r="AJ10" i="33"/>
  <c r="AK10" i="33" s="1"/>
  <c r="H10" i="33"/>
  <c r="AJ9" i="33"/>
  <c r="AK9" i="33" s="1"/>
  <c r="H9" i="33"/>
  <c r="AJ8" i="33"/>
  <c r="AK8" i="33" s="1"/>
  <c r="H8" i="33"/>
  <c r="AJ7" i="33"/>
  <c r="AK7" i="33" s="1"/>
  <c r="H7" i="33"/>
  <c r="AJ6" i="33"/>
  <c r="AK6" i="33" s="1"/>
  <c r="H6" i="33"/>
  <c r="AJ5" i="33"/>
  <c r="AK5" i="33" s="1"/>
  <c r="H5" i="33"/>
  <c r="AJ1" i="33"/>
  <c r="AJ229" i="23"/>
  <c r="AJ228" i="23"/>
  <c r="AJ227" i="23"/>
  <c r="AJ226" i="23"/>
  <c r="AJ225" i="23"/>
  <c r="AJ224" i="23"/>
  <c r="AJ223" i="23"/>
  <c r="AJ222" i="23"/>
  <c r="AJ221" i="23"/>
  <c r="AJ220" i="23"/>
  <c r="AJ219" i="23"/>
  <c r="AJ218" i="23"/>
  <c r="AJ217" i="23"/>
  <c r="AJ216" i="23"/>
  <c r="AJ215" i="23"/>
  <c r="AJ214" i="23"/>
  <c r="AJ213" i="23"/>
  <c r="AJ212" i="23"/>
  <c r="AJ211" i="23"/>
  <c r="AJ210" i="23"/>
  <c r="AJ209" i="23"/>
  <c r="AJ208" i="23"/>
  <c r="AJ207" i="23"/>
  <c r="AJ206" i="23"/>
  <c r="AJ205" i="23"/>
  <c r="AJ204" i="23"/>
  <c r="AJ203" i="23"/>
  <c r="AJ202" i="23"/>
  <c r="AJ201" i="23"/>
  <c r="AJ200" i="23"/>
  <c r="AJ199" i="23"/>
  <c r="AJ198" i="23"/>
  <c r="AJ197" i="23"/>
  <c r="AJ196" i="23"/>
  <c r="AJ195" i="23"/>
  <c r="AJ194" i="23"/>
  <c r="AJ193" i="23"/>
  <c r="AJ192" i="23"/>
  <c r="AJ191" i="23"/>
  <c r="AJ190" i="23"/>
  <c r="AJ189" i="23"/>
  <c r="AJ188" i="23"/>
  <c r="AJ187" i="23"/>
  <c r="AJ186" i="23"/>
  <c r="AJ185" i="23"/>
  <c r="AJ184" i="23"/>
  <c r="AJ183" i="23"/>
  <c r="AJ182" i="23"/>
  <c r="AJ181" i="23"/>
  <c r="AJ180" i="23"/>
  <c r="AJ179" i="23"/>
  <c r="AJ178" i="23"/>
  <c r="AJ177" i="23"/>
  <c r="AJ176" i="23"/>
  <c r="AJ175" i="23"/>
  <c r="AJ174" i="23"/>
  <c r="AJ173" i="23"/>
  <c r="AJ172" i="23"/>
  <c r="AJ171" i="23"/>
  <c r="AJ170" i="23"/>
  <c r="AJ169" i="23"/>
  <c r="AJ168" i="23"/>
  <c r="AJ167" i="23"/>
  <c r="AJ166" i="23"/>
  <c r="AJ165" i="23"/>
  <c r="AJ164" i="23"/>
  <c r="AJ163" i="23"/>
  <c r="AJ162" i="23"/>
  <c r="AJ161" i="23"/>
  <c r="AJ160" i="23"/>
  <c r="AJ159" i="23"/>
  <c r="AJ158" i="23"/>
  <c r="AJ157" i="23"/>
  <c r="AJ156" i="23"/>
  <c r="AJ155" i="23"/>
  <c r="AJ154" i="23"/>
  <c r="AJ153" i="23"/>
  <c r="AJ152" i="23"/>
  <c r="AJ151" i="23"/>
  <c r="AJ150" i="23"/>
  <c r="AJ149" i="23"/>
  <c r="AJ148" i="23"/>
  <c r="AJ147" i="23"/>
  <c r="AJ146" i="23"/>
  <c r="AJ145" i="23"/>
  <c r="AJ144" i="23"/>
  <c r="AJ143" i="23"/>
  <c r="AJ142" i="23"/>
  <c r="AJ141" i="23"/>
  <c r="AJ140" i="23"/>
  <c r="AJ139" i="23"/>
  <c r="AJ138" i="23"/>
  <c r="AJ137" i="23"/>
  <c r="AJ136" i="23"/>
  <c r="AJ135" i="23"/>
  <c r="AJ134" i="23"/>
  <c r="AJ133" i="23"/>
  <c r="AJ132" i="23"/>
  <c r="AJ131" i="23"/>
  <c r="AJ130" i="23"/>
  <c r="AJ129" i="23"/>
  <c r="AJ128" i="23"/>
  <c r="AJ127" i="23"/>
  <c r="AJ126" i="23"/>
  <c r="AJ125" i="23"/>
  <c r="AJ124" i="23"/>
  <c r="AJ123" i="23"/>
  <c r="AJ122" i="23"/>
  <c r="AJ121" i="23"/>
  <c r="AJ120" i="23"/>
  <c r="AJ119" i="23"/>
  <c r="AJ118" i="23"/>
  <c r="AJ117" i="23"/>
  <c r="AJ116" i="23"/>
  <c r="AJ115" i="23"/>
  <c r="AJ114" i="23"/>
  <c r="AJ113" i="23"/>
  <c r="AJ112" i="23"/>
  <c r="AJ111" i="23"/>
  <c r="AJ110" i="23"/>
  <c r="AJ109" i="23"/>
  <c r="AJ108" i="23"/>
  <c r="AJ107" i="23"/>
  <c r="AJ106" i="23"/>
  <c r="AJ105" i="23"/>
  <c r="AJ104" i="23"/>
  <c r="AJ103" i="23"/>
  <c r="AJ102" i="23"/>
  <c r="AJ101" i="23"/>
  <c r="AJ100" i="23"/>
  <c r="AJ99" i="23"/>
  <c r="AJ98" i="23"/>
  <c r="AJ97" i="23"/>
  <c r="AJ96" i="23"/>
  <c r="AJ95" i="23"/>
  <c r="AJ94" i="23"/>
  <c r="AJ93" i="23"/>
  <c r="AJ92" i="23"/>
  <c r="AJ91" i="23"/>
  <c r="AJ90" i="23"/>
  <c r="AJ89" i="23"/>
  <c r="AJ88" i="23"/>
  <c r="AJ87" i="23"/>
  <c r="AJ86" i="23"/>
  <c r="AJ85" i="23"/>
  <c r="AJ84" i="23"/>
  <c r="AJ83" i="23"/>
  <c r="AJ82" i="23"/>
  <c r="AJ81" i="23"/>
  <c r="AJ80" i="23"/>
  <c r="AJ79" i="23"/>
  <c r="AJ78" i="23"/>
  <c r="AJ77" i="23"/>
  <c r="AJ76" i="23"/>
  <c r="AJ75" i="23"/>
  <c r="AJ74" i="23"/>
  <c r="AJ73" i="23"/>
  <c r="AJ72" i="23"/>
  <c r="AJ71" i="23"/>
  <c r="AJ70" i="23"/>
  <c r="AJ69" i="23"/>
  <c r="AJ68" i="23"/>
  <c r="AJ67" i="23"/>
  <c r="AJ66" i="23"/>
  <c r="AJ65" i="23"/>
  <c r="AJ64" i="23"/>
  <c r="AJ63" i="23"/>
  <c r="AJ62" i="23"/>
  <c r="AJ61" i="23"/>
  <c r="AJ60" i="23"/>
  <c r="AJ59" i="23"/>
  <c r="AJ58" i="23"/>
  <c r="AJ57" i="23"/>
  <c r="AJ56" i="23"/>
  <c r="AJ55" i="23"/>
  <c r="AJ54" i="23"/>
  <c r="AJ53" i="23"/>
  <c r="AJ52" i="23"/>
  <c r="AJ51" i="23"/>
  <c r="AJ50" i="23"/>
  <c r="AJ49" i="23"/>
  <c r="AJ48" i="23"/>
  <c r="AJ47" i="23"/>
  <c r="AJ46" i="23"/>
  <c r="AJ45" i="23"/>
  <c r="AJ44" i="23"/>
  <c r="AJ43" i="23"/>
  <c r="AJ42" i="23"/>
  <c r="AJ41" i="23"/>
  <c r="AJ40" i="23"/>
  <c r="AJ39" i="23"/>
  <c r="AJ38" i="23"/>
  <c r="AJ37" i="23"/>
  <c r="AJ36" i="23"/>
  <c r="AJ35" i="23"/>
  <c r="AJ34" i="23"/>
  <c r="AJ33" i="23"/>
  <c r="AJ32" i="23"/>
  <c r="AJ31" i="23"/>
  <c r="AJ30" i="23"/>
  <c r="AJ29" i="23"/>
  <c r="AJ28" i="23"/>
  <c r="AJ27" i="23"/>
  <c r="AJ26" i="23"/>
  <c r="AJ25" i="23"/>
  <c r="AJ24" i="23"/>
  <c r="AJ23" i="23"/>
  <c r="AJ22" i="23"/>
  <c r="AJ21" i="23"/>
  <c r="AJ20" i="23"/>
  <c r="AJ19" i="23"/>
  <c r="AJ18" i="23"/>
  <c r="AJ17" i="23"/>
  <c r="AJ16" i="23"/>
  <c r="AJ15" i="23"/>
  <c r="AJ14" i="23"/>
  <c r="AJ13" i="23"/>
  <c r="AJ12" i="23"/>
  <c r="AJ11" i="23"/>
  <c r="AJ10" i="23"/>
  <c r="AJ9" i="23"/>
  <c r="AJ8" i="23"/>
  <c r="AJ7" i="23"/>
  <c r="AJ6" i="23"/>
  <c r="AJ5" i="23"/>
  <c r="H229" i="23"/>
  <c r="H228" i="23"/>
  <c r="H227" i="23"/>
  <c r="H226" i="23"/>
  <c r="H225" i="23"/>
  <c r="H224" i="23"/>
  <c r="H223" i="23"/>
  <c r="H222" i="23"/>
  <c r="H221" i="23"/>
  <c r="H220" i="23"/>
  <c r="H219" i="23"/>
  <c r="H218" i="23"/>
  <c r="H217" i="23"/>
  <c r="H216" i="23"/>
  <c r="H215" i="23"/>
  <c r="H214" i="23"/>
  <c r="H213" i="23"/>
  <c r="H212" i="23"/>
  <c r="H211" i="23"/>
  <c r="H210" i="23"/>
  <c r="H209" i="23"/>
  <c r="H208" i="23"/>
  <c r="H207" i="23"/>
  <c r="H206" i="23"/>
  <c r="H205" i="23"/>
  <c r="U48" i="16"/>
  <c r="U47" i="16"/>
  <c r="U46" i="16"/>
  <c r="U45" i="16"/>
  <c r="U44" i="16"/>
  <c r="U43" i="16"/>
  <c r="U42" i="16"/>
  <c r="U41" i="16"/>
  <c r="U40" i="16"/>
  <c r="U39" i="16"/>
  <c r="U38" i="16"/>
  <c r="U37" i="16"/>
  <c r="U36" i="16"/>
  <c r="U35" i="16"/>
  <c r="U34" i="16"/>
  <c r="U33" i="16"/>
  <c r="U32" i="16"/>
  <c r="U31" i="16"/>
  <c r="U30" i="16"/>
  <c r="U29" i="16"/>
  <c r="U28" i="16"/>
  <c r="U27" i="16"/>
  <c r="U26" i="16"/>
  <c r="U25" i="16"/>
  <c r="U24" i="16"/>
  <c r="U23" i="16"/>
  <c r="U22" i="16"/>
  <c r="U21" i="16"/>
  <c r="U20" i="16"/>
  <c r="U19" i="16"/>
  <c r="U18" i="16"/>
  <c r="U17" i="16"/>
  <c r="H6" i="23" l="1"/>
  <c r="H170" i="23" l="1"/>
  <c r="H154" i="23"/>
  <c r="H202" i="23" l="1"/>
  <c r="H190" i="23"/>
  <c r="H113" i="23" l="1"/>
  <c r="H13" i="23"/>
  <c r="H17" i="23"/>
  <c r="H25" i="23"/>
  <c r="H42" i="23"/>
  <c r="H51" i="23"/>
  <c r="H74" i="23"/>
  <c r="H66" i="23"/>
  <c r="H64" i="23"/>
  <c r="H92" i="23"/>
  <c r="H98" i="23"/>
  <c r="H105" i="23"/>
  <c r="H168" i="23"/>
  <c r="H152" i="23"/>
  <c r="H104" i="23"/>
  <c r="H115" i="23"/>
  <c r="H151" i="23"/>
  <c r="H120" i="23"/>
  <c r="H162" i="23"/>
  <c r="H184" i="23"/>
  <c r="H204" i="23"/>
  <c r="H156" i="23"/>
  <c r="H180" i="23"/>
  <c r="H12" i="23"/>
  <c r="H15" i="23"/>
  <c r="H18" i="23"/>
  <c r="H32" i="23"/>
  <c r="H39" i="23"/>
  <c r="H49" i="23"/>
  <c r="H47" i="23"/>
  <c r="H61" i="23"/>
  <c r="H62" i="23"/>
  <c r="H76" i="23"/>
  <c r="H102" i="23"/>
  <c r="H95" i="23"/>
  <c r="H93" i="23"/>
  <c r="H129" i="23"/>
  <c r="H100" i="23"/>
  <c r="H150" i="23"/>
  <c r="H164" i="23"/>
  <c r="H144" i="23"/>
  <c r="H147" i="23"/>
  <c r="H160" i="23"/>
  <c r="H165" i="23"/>
  <c r="H191" i="23"/>
  <c r="H130" i="23"/>
  <c r="H14" i="23"/>
  <c r="H24" i="23"/>
  <c r="H31" i="23"/>
  <c r="H40" i="23"/>
  <c r="H34" i="23"/>
  <c r="H58" i="23"/>
  <c r="H56" i="23"/>
  <c r="H73" i="23"/>
  <c r="H84" i="23"/>
  <c r="H86" i="23"/>
  <c r="H107" i="23"/>
  <c r="H140" i="23"/>
  <c r="H116" i="23"/>
  <c r="H175" i="23"/>
  <c r="H101" i="23"/>
  <c r="H131" i="23"/>
  <c r="H136" i="23"/>
  <c r="H128" i="23"/>
  <c r="H155" i="23"/>
  <c r="H167" i="23"/>
  <c r="H194" i="23"/>
  <c r="H172" i="23"/>
  <c r="H197" i="23"/>
  <c r="H8" i="23"/>
  <c r="H19" i="23"/>
  <c r="H27" i="23"/>
  <c r="H30" i="23"/>
  <c r="H63" i="23"/>
  <c r="H123" i="23"/>
  <c r="H52" i="23"/>
  <c r="H60" i="23"/>
  <c r="H75" i="23"/>
  <c r="H77" i="23"/>
  <c r="H106" i="23"/>
  <c r="H112" i="23"/>
  <c r="H94" i="23"/>
  <c r="H133" i="23"/>
  <c r="H127" i="23"/>
  <c r="H134" i="23"/>
  <c r="H119" i="23"/>
  <c r="H145" i="23"/>
  <c r="H122" i="23"/>
  <c r="H124" i="23"/>
  <c r="H159" i="23"/>
  <c r="H195" i="23"/>
  <c r="H187" i="23"/>
  <c r="H186" i="23"/>
  <c r="H182" i="23"/>
  <c r="H37" i="23"/>
  <c r="H11" i="23"/>
  <c r="H67" i="23"/>
  <c r="H28" i="23"/>
  <c r="H69" i="23"/>
  <c r="H97" i="23"/>
  <c r="H82" i="23"/>
  <c r="H132" i="23"/>
  <c r="H196" i="23"/>
  <c r="H188" i="23"/>
  <c r="H22" i="23"/>
  <c r="H33" i="23"/>
  <c r="H41" i="23"/>
  <c r="H80" i="23"/>
  <c r="H90" i="23"/>
  <c r="H79" i="23"/>
  <c r="H118" i="23"/>
  <c r="H153" i="23"/>
  <c r="H181" i="23"/>
  <c r="H177" i="23"/>
  <c r="H110" i="23"/>
  <c r="H16" i="23"/>
  <c r="H48" i="23"/>
  <c r="H53" i="23"/>
  <c r="H46" i="23"/>
  <c r="H89" i="23"/>
  <c r="H121" i="23"/>
  <c r="H149" i="23"/>
  <c r="H158" i="23"/>
  <c r="H200" i="23"/>
  <c r="H201" i="23"/>
  <c r="H193" i="23"/>
  <c r="H9" i="23"/>
  <c r="H23" i="23"/>
  <c r="H29" i="23"/>
  <c r="H36" i="23"/>
  <c r="H38" i="23"/>
  <c r="H50" i="23"/>
  <c r="H57" i="23"/>
  <c r="H68" i="23"/>
  <c r="H65" i="23"/>
  <c r="H87" i="23"/>
  <c r="H70" i="23"/>
  <c r="H81" i="23"/>
  <c r="H125" i="23"/>
  <c r="H111" i="23"/>
  <c r="H109" i="23"/>
  <c r="H141" i="23"/>
  <c r="H137" i="23"/>
  <c r="H138" i="23"/>
  <c r="H174" i="23"/>
  <c r="H157" i="23"/>
  <c r="H142" i="23"/>
  <c r="H179" i="23"/>
  <c r="H192" i="23"/>
  <c r="H163" i="23"/>
  <c r="H26" i="23"/>
  <c r="H44" i="23"/>
  <c r="H72" i="23"/>
  <c r="H91" i="23"/>
  <c r="H99" i="23"/>
  <c r="H117" i="23"/>
  <c r="H173" i="23"/>
  <c r="H139" i="23"/>
  <c r="H143" i="23"/>
  <c r="H198" i="23"/>
  <c r="H203" i="23"/>
  <c r="H189" i="23"/>
  <c r="H7" i="23"/>
  <c r="H59" i="23"/>
  <c r="H43" i="23"/>
  <c r="H78" i="23"/>
  <c r="H103" i="23"/>
  <c r="H126" i="23"/>
  <c r="H169" i="23"/>
  <c r="H10" i="23"/>
  <c r="H21" i="23"/>
  <c r="H20" i="23"/>
  <c r="H35" i="23"/>
  <c r="H55" i="23"/>
  <c r="H54" i="23"/>
  <c r="H45" i="23"/>
  <c r="H71" i="23"/>
  <c r="H85" i="23"/>
  <c r="H83" i="23"/>
  <c r="H108" i="23"/>
  <c r="H114" i="23"/>
  <c r="H88" i="23"/>
  <c r="H96" i="23"/>
  <c r="H171" i="23"/>
  <c r="H135" i="23"/>
  <c r="H146" i="23"/>
  <c r="H148" i="23"/>
  <c r="H166" i="23"/>
  <c r="H176" i="23"/>
  <c r="H161" i="23"/>
  <c r="H178" i="23"/>
  <c r="H185" i="23"/>
  <c r="H199" i="23"/>
  <c r="H183" i="23"/>
  <c r="H5" i="23"/>
  <c r="E1" i="23" l="1"/>
  <c r="D1" i="16" l="1"/>
  <c r="W1" i="16"/>
  <c r="B14" i="16"/>
  <c r="J1" i="32"/>
  <c r="AJ1" i="23"/>
  <c r="B48" i="16"/>
  <c r="B47" i="16"/>
  <c r="B46" i="16"/>
  <c r="B45" i="16"/>
  <c r="B44" i="16"/>
  <c r="B43" i="16"/>
  <c r="B42" i="16"/>
  <c r="B41" i="16"/>
  <c r="B40" i="16"/>
  <c r="B39" i="16"/>
  <c r="B38" i="16"/>
  <c r="B37" i="16"/>
  <c r="B36" i="16"/>
  <c r="B35" i="16"/>
  <c r="B34" i="16"/>
  <c r="B33" i="16"/>
  <c r="B32" i="16"/>
  <c r="B31" i="16"/>
  <c r="B30" i="16"/>
  <c r="B29" i="16"/>
  <c r="B28" i="16"/>
  <c r="B27" i="16"/>
  <c r="B26" i="16"/>
  <c r="B25" i="16"/>
  <c r="B24" i="16"/>
  <c r="B23" i="16"/>
  <c r="B22" i="16"/>
  <c r="B21" i="16"/>
  <c r="B20" i="16"/>
  <c r="B19" i="16"/>
  <c r="B18" i="16"/>
  <c r="B17" i="16"/>
</calcChain>
</file>

<file path=xl/comments1.xml><?xml version="1.0" encoding="utf-8"?>
<comments xmlns="http://schemas.openxmlformats.org/spreadsheetml/2006/main">
  <authors>
    <author>Aziyo Consulting Inc.</author>
    <author xml:space="preserve"> </author>
    <author>Aziyo</author>
    <author>V</author>
  </authors>
  <commentList>
    <comment ref="T2" authorId="0">
      <text>
        <r>
          <rPr>
            <sz val="9"/>
            <color indexed="81"/>
            <rFont val="Tahoma"/>
            <family val="2"/>
          </rPr>
          <t>Use a negative number</t>
        </r>
      </text>
    </comment>
    <comment ref="U2" authorId="0">
      <text>
        <r>
          <rPr>
            <sz val="9"/>
            <color indexed="81"/>
            <rFont val="Tahoma"/>
            <family val="2"/>
          </rPr>
          <t># of yards per point</t>
        </r>
      </text>
    </comment>
    <comment ref="W2" authorId="0">
      <text>
        <r>
          <rPr>
            <sz val="9"/>
            <color indexed="81"/>
            <rFont val="Tahoma"/>
            <family val="2"/>
          </rPr>
          <t>Use a negative number</t>
        </r>
      </text>
    </comment>
    <comment ref="X2" authorId="0">
      <text>
        <r>
          <rPr>
            <sz val="9"/>
            <color indexed="81"/>
            <rFont val="Tahoma"/>
            <family val="2"/>
          </rPr>
          <t>Use a negative number</t>
        </r>
      </text>
    </comment>
    <comment ref="Y2" authorId="0">
      <text>
        <r>
          <rPr>
            <sz val="9"/>
            <color indexed="81"/>
            <rFont val="Tahoma"/>
            <family val="2"/>
          </rPr>
          <t># of attempts per point</t>
        </r>
      </text>
    </comment>
    <comment ref="Z2" authorId="0">
      <text>
        <r>
          <rPr>
            <sz val="9"/>
            <color indexed="81"/>
            <rFont val="Tahoma"/>
            <family val="2"/>
          </rPr>
          <t># of yards per point</t>
        </r>
      </text>
    </comment>
    <comment ref="AB2" authorId="0">
      <text>
        <r>
          <rPr>
            <sz val="9"/>
            <color indexed="81"/>
            <rFont val="Tahoma"/>
            <family val="2"/>
          </rPr>
          <t>For PPR leagues</t>
        </r>
      </text>
    </comment>
    <comment ref="AC2" authorId="0">
      <text>
        <r>
          <rPr>
            <sz val="9"/>
            <color indexed="81"/>
            <rFont val="Tahoma"/>
            <family val="2"/>
          </rPr>
          <t># of yards per point</t>
        </r>
      </text>
    </comment>
    <comment ref="AE2" authorId="0">
      <text>
        <r>
          <rPr>
            <sz val="9"/>
            <color indexed="81"/>
            <rFont val="Tahoma"/>
            <family val="2"/>
          </rPr>
          <t># of yards per point</t>
        </r>
      </text>
    </comment>
    <comment ref="AH2" authorId="0">
      <text>
        <r>
          <rPr>
            <sz val="9"/>
            <color indexed="81"/>
            <rFont val="Tahoma"/>
            <family val="2"/>
          </rPr>
          <t>Use a negative number</t>
        </r>
      </text>
    </comment>
    <comment ref="AI2" authorId="0">
      <text>
        <r>
          <rPr>
            <sz val="9"/>
            <color indexed="81"/>
            <rFont val="Tahoma"/>
            <family val="2"/>
          </rPr>
          <t>Use a negative number</t>
        </r>
      </text>
    </comment>
    <comment ref="B4" authorId="0">
      <text>
        <r>
          <rPr>
            <sz val="9"/>
            <color indexed="81"/>
            <rFont val="Tahoma"/>
            <family val="2"/>
          </rPr>
          <t>Click to Filter</t>
        </r>
      </text>
    </comment>
    <comment ref="G4" authorId="1">
      <text>
        <r>
          <rPr>
            <sz val="9"/>
            <color indexed="81"/>
            <rFont val="Tahoma"/>
            <family val="2"/>
          </rPr>
          <t>Yahoo! Sports projected draft position (300 max)</t>
        </r>
      </text>
    </comment>
    <comment ref="H4" authorId="2">
      <text>
        <r>
          <rPr>
            <sz val="9"/>
            <color indexed="81"/>
            <rFont val="Tahoma"/>
            <family val="2"/>
          </rPr>
          <t>Yahoo! Sports Projected draft position change 
from last FantasyCube update (June 29, 2014)</t>
        </r>
      </text>
    </comment>
    <comment ref="I4" authorId="2">
      <text>
        <r>
          <rPr>
            <sz val="9"/>
            <color indexed="81"/>
            <rFont val="Tahoma"/>
            <family val="2"/>
          </rPr>
          <t>Yahoo! Sports Projected draft position from last FantasyCube update (June 29, 2014)</t>
        </r>
      </text>
    </comment>
    <comment ref="J4" authorId="3">
      <text>
        <r>
          <rPr>
            <sz val="9"/>
            <color indexed="81"/>
            <rFont val="Tahoma"/>
            <family val="2"/>
          </rPr>
          <t>FantasyPros Consensus Rankings - Standard Scoring</t>
        </r>
      </text>
    </comment>
    <comment ref="K4" authorId="3">
      <text>
        <r>
          <rPr>
            <sz val="9"/>
            <color indexed="81"/>
            <rFont val="Tahoma"/>
            <family val="2"/>
          </rPr>
          <t>Projection change from last update.</t>
        </r>
      </text>
    </comment>
    <comment ref="L4" authorId="3">
      <text>
        <r>
          <rPr>
            <sz val="9"/>
            <color indexed="81"/>
            <rFont val="Tahoma"/>
            <family val="2"/>
          </rPr>
          <t>FantasyPros Consensus Rankings - Standard Scoring</t>
        </r>
      </text>
    </comment>
    <comment ref="M4" authorId="3">
      <text>
        <r>
          <rPr>
            <sz val="9"/>
            <color indexed="81"/>
            <rFont val="Tahoma"/>
            <family val="2"/>
          </rPr>
          <t>FantasyPros Consensus Rankings - PPR</t>
        </r>
      </text>
    </comment>
    <comment ref="N4" authorId="3">
      <text>
        <r>
          <rPr>
            <sz val="9"/>
            <color indexed="81"/>
            <rFont val="Tahoma"/>
            <family val="2"/>
          </rPr>
          <t>Projection change from last update.</t>
        </r>
      </text>
    </comment>
    <comment ref="O4" authorId="3">
      <text>
        <r>
          <rPr>
            <sz val="9"/>
            <color indexed="81"/>
            <rFont val="Tahoma"/>
            <family val="2"/>
          </rPr>
          <t>FantasyPros Consensus Rankings - PPR from last FantasyCube update</t>
        </r>
      </text>
    </comment>
    <comment ref="P4" authorId="1">
      <text>
        <r>
          <rPr>
            <sz val="9"/>
            <color indexed="81"/>
            <rFont val="Tahoma"/>
            <family val="2"/>
          </rPr>
          <t>Yahoo! Sports % Owned</t>
        </r>
      </text>
    </comment>
    <comment ref="AJ4" authorId="0">
      <text>
        <r>
          <rPr>
            <sz val="9"/>
            <color indexed="81"/>
            <rFont val="Tahoma"/>
            <family val="2"/>
          </rPr>
          <t>To sort, click a heading, then click Excel's AZ/ZA sort buttons in the toolbar.</t>
        </r>
      </text>
    </comment>
  </commentList>
</comments>
</file>

<file path=xl/comments2.xml><?xml version="1.0" encoding="utf-8"?>
<comments xmlns="http://schemas.openxmlformats.org/spreadsheetml/2006/main">
  <authors>
    <author>Aziyo Consulting Inc.</author>
    <author xml:space="preserve"> </author>
    <author>Aziyo</author>
    <author>V</author>
  </authors>
  <commentList>
    <comment ref="T2" authorId="0">
      <text>
        <r>
          <rPr>
            <sz val="9"/>
            <color indexed="81"/>
            <rFont val="Tahoma"/>
            <family val="2"/>
          </rPr>
          <t>Use a negative number</t>
        </r>
      </text>
    </comment>
    <comment ref="U2" authorId="0">
      <text>
        <r>
          <rPr>
            <sz val="9"/>
            <color indexed="81"/>
            <rFont val="Tahoma"/>
            <family val="2"/>
          </rPr>
          <t># of yards per point</t>
        </r>
      </text>
    </comment>
    <comment ref="W2" authorId="0">
      <text>
        <r>
          <rPr>
            <sz val="9"/>
            <color indexed="81"/>
            <rFont val="Tahoma"/>
            <family val="2"/>
          </rPr>
          <t>Use a negative number</t>
        </r>
      </text>
    </comment>
    <comment ref="X2" authorId="0">
      <text>
        <r>
          <rPr>
            <sz val="9"/>
            <color indexed="81"/>
            <rFont val="Tahoma"/>
            <family val="2"/>
          </rPr>
          <t>Use a negative number</t>
        </r>
      </text>
    </comment>
    <comment ref="Y2" authorId="0">
      <text>
        <r>
          <rPr>
            <sz val="9"/>
            <color indexed="81"/>
            <rFont val="Tahoma"/>
            <family val="2"/>
          </rPr>
          <t># of attempts per point</t>
        </r>
      </text>
    </comment>
    <comment ref="Z2" authorId="0">
      <text>
        <r>
          <rPr>
            <sz val="9"/>
            <color indexed="81"/>
            <rFont val="Tahoma"/>
            <family val="2"/>
          </rPr>
          <t># of yards per point</t>
        </r>
      </text>
    </comment>
    <comment ref="AB2" authorId="0">
      <text>
        <r>
          <rPr>
            <sz val="9"/>
            <color indexed="81"/>
            <rFont val="Tahoma"/>
            <family val="2"/>
          </rPr>
          <t>For PPR leagues</t>
        </r>
      </text>
    </comment>
    <comment ref="AC2" authorId="0">
      <text>
        <r>
          <rPr>
            <sz val="9"/>
            <color indexed="81"/>
            <rFont val="Tahoma"/>
            <family val="2"/>
          </rPr>
          <t># of yards per point</t>
        </r>
      </text>
    </comment>
    <comment ref="AE2" authorId="0">
      <text>
        <r>
          <rPr>
            <sz val="9"/>
            <color indexed="81"/>
            <rFont val="Tahoma"/>
            <family val="2"/>
          </rPr>
          <t># of yards per point</t>
        </r>
      </text>
    </comment>
    <comment ref="AH2" authorId="0">
      <text>
        <r>
          <rPr>
            <sz val="9"/>
            <color indexed="81"/>
            <rFont val="Tahoma"/>
            <family val="2"/>
          </rPr>
          <t>Use a negative number</t>
        </r>
      </text>
    </comment>
    <comment ref="AI2" authorId="0">
      <text>
        <r>
          <rPr>
            <sz val="9"/>
            <color indexed="81"/>
            <rFont val="Tahoma"/>
            <family val="2"/>
          </rPr>
          <t>Use a negative number</t>
        </r>
      </text>
    </comment>
    <comment ref="B4" authorId="0">
      <text>
        <r>
          <rPr>
            <sz val="9"/>
            <color indexed="81"/>
            <rFont val="Tahoma"/>
            <family val="2"/>
          </rPr>
          <t>Click to Filter</t>
        </r>
      </text>
    </comment>
    <comment ref="G4" authorId="1">
      <text>
        <r>
          <rPr>
            <sz val="9"/>
            <color indexed="81"/>
            <rFont val="Tahoma"/>
            <family val="2"/>
          </rPr>
          <t>Yahoo! Sports projected draft position (300 max. Set to 300 if previously unranked)</t>
        </r>
      </text>
    </comment>
    <comment ref="H4" authorId="2">
      <text>
        <r>
          <rPr>
            <sz val="9"/>
            <color indexed="81"/>
            <rFont val="Tahoma"/>
            <family val="2"/>
          </rPr>
          <t>Yahoo! Sports Projected draft position change 
from last FantasyCube update (June 29, 2014)</t>
        </r>
      </text>
    </comment>
    <comment ref="I4" authorId="2">
      <text>
        <r>
          <rPr>
            <sz val="9"/>
            <color indexed="81"/>
            <rFont val="Tahoma"/>
            <family val="2"/>
          </rPr>
          <t>Yahoo! Sports Projected draft position from last FantasyCube update (June 29, 2014)</t>
        </r>
      </text>
    </comment>
    <comment ref="J4" authorId="3">
      <text>
        <r>
          <rPr>
            <sz val="9"/>
            <color indexed="81"/>
            <rFont val="Tahoma"/>
            <family val="2"/>
          </rPr>
          <t>FantasyPros Consensus Rankings - Standard Scoring</t>
        </r>
      </text>
    </comment>
    <comment ref="K4" authorId="3">
      <text>
        <r>
          <rPr>
            <sz val="9"/>
            <color indexed="81"/>
            <rFont val="Tahoma"/>
            <family val="2"/>
          </rPr>
          <t>Projection change from last update.</t>
        </r>
      </text>
    </comment>
    <comment ref="L4" authorId="3">
      <text>
        <r>
          <rPr>
            <sz val="9"/>
            <color indexed="81"/>
            <rFont val="Tahoma"/>
            <family val="2"/>
          </rPr>
          <t>FantasyPros Consensus Rankings - Standard Scoring from last FantasyCube update</t>
        </r>
      </text>
    </comment>
    <comment ref="M4" authorId="3">
      <text>
        <r>
          <rPr>
            <sz val="9"/>
            <color indexed="81"/>
            <rFont val="Tahoma"/>
            <family val="2"/>
          </rPr>
          <t>FantasyPros Consensus Rankings - PPR</t>
        </r>
      </text>
    </comment>
    <comment ref="N4" authorId="3">
      <text>
        <r>
          <rPr>
            <sz val="9"/>
            <color indexed="81"/>
            <rFont val="Tahoma"/>
            <family val="2"/>
          </rPr>
          <t>Projection change from last update.</t>
        </r>
      </text>
    </comment>
    <comment ref="O4" authorId="3">
      <text>
        <r>
          <rPr>
            <sz val="9"/>
            <color indexed="81"/>
            <rFont val="Tahoma"/>
            <family val="2"/>
          </rPr>
          <t>FantasyPros Consensus Rankings - PPR from last FantasyCube update</t>
        </r>
      </text>
    </comment>
    <comment ref="P4" authorId="1">
      <text>
        <r>
          <rPr>
            <sz val="9"/>
            <color indexed="81"/>
            <rFont val="Tahoma"/>
            <family val="2"/>
          </rPr>
          <t>Yahoo! Sports % Owned. For players with &lt;250 Y! Projection, this is set to 0%.</t>
        </r>
      </text>
    </comment>
    <comment ref="AJ4" authorId="0">
      <text>
        <r>
          <rPr>
            <sz val="9"/>
            <color indexed="81"/>
            <rFont val="Tahoma"/>
            <family val="2"/>
          </rPr>
          <t>To sort, click a heading, then click Excel's AZ/ZA sort buttons in the toolbar.</t>
        </r>
      </text>
    </comment>
    <comment ref="AK4" authorId="2">
      <text>
        <r>
          <rPr>
            <sz val="9"/>
            <color indexed="81"/>
            <rFont val="Tahoma"/>
            <family val="2"/>
          </rPr>
          <t>Fantasy Points per Game Played</t>
        </r>
      </text>
    </comment>
  </commentList>
</comments>
</file>

<file path=xl/sharedStrings.xml><?xml version="1.0" encoding="utf-8"?>
<sst xmlns="http://schemas.openxmlformats.org/spreadsheetml/2006/main" count="2757" uniqueCount="434">
  <si>
    <t>Player</t>
  </si>
  <si>
    <t>Comp</t>
  </si>
  <si>
    <t>Inc</t>
  </si>
  <si>
    <t>Yds</t>
  </si>
  <si>
    <t>TD</t>
  </si>
  <si>
    <t>Int</t>
  </si>
  <si>
    <t>Rec</t>
  </si>
  <si>
    <t>2PT</t>
  </si>
  <si>
    <t>Lost</t>
  </si>
  <si>
    <t>Fan Pts</t>
  </si>
  <si>
    <t>Oak</t>
  </si>
  <si>
    <t>Den</t>
  </si>
  <si>
    <t>Ind</t>
  </si>
  <si>
    <t>Bal</t>
  </si>
  <si>
    <t>Cin</t>
  </si>
  <si>
    <t>Atl</t>
  </si>
  <si>
    <t>Ari</t>
  </si>
  <si>
    <t>Min</t>
  </si>
  <si>
    <t>Ten</t>
  </si>
  <si>
    <t>Team</t>
  </si>
  <si>
    <t>Jac</t>
  </si>
  <si>
    <t>SF</t>
  </si>
  <si>
    <t>Hou</t>
  </si>
  <si>
    <t>SD</t>
  </si>
  <si>
    <t>NYJ</t>
  </si>
  <si>
    <t>NE</t>
  </si>
  <si>
    <t>Pit</t>
  </si>
  <si>
    <t>Car</t>
  </si>
  <si>
    <t>Det</t>
  </si>
  <si>
    <t>StL</t>
  </si>
  <si>
    <t>NO</t>
  </si>
  <si>
    <t>GB</t>
  </si>
  <si>
    <t>Mia</t>
  </si>
  <si>
    <t>Dal</t>
  </si>
  <si>
    <t>KC</t>
  </si>
  <si>
    <t>Phi</t>
  </si>
  <si>
    <t>NYG</t>
  </si>
  <si>
    <t>Chi</t>
  </si>
  <si>
    <t>Buf</t>
  </si>
  <si>
    <t>Sea</t>
  </si>
  <si>
    <t>Was</t>
  </si>
  <si>
    <t>Pos</t>
  </si>
  <si>
    <t>RB</t>
  </si>
  <si>
    <t>WR</t>
  </si>
  <si>
    <t>QB</t>
  </si>
  <si>
    <t>TE</t>
  </si>
  <si>
    <t>Cle</t>
  </si>
  <si>
    <t>TB</t>
  </si>
  <si>
    <t>PASSING</t>
  </si>
  <si>
    <t>RECEIVING</t>
  </si>
  <si>
    <t>RUSHING</t>
  </si>
  <si>
    <t>RETURN</t>
  </si>
  <si>
    <t>MISC</t>
  </si>
  <si>
    <t>FUM</t>
  </si>
  <si>
    <t>Scoring Settings (League Value):</t>
  </si>
  <si>
    <t>DAL</t>
  </si>
  <si>
    <t>TEN</t>
  </si>
  <si>
    <t>HOU</t>
  </si>
  <si>
    <t>BUF</t>
  </si>
  <si>
    <t>ARI</t>
  </si>
  <si>
    <t>@STL</t>
  </si>
  <si>
    <t>@ATL</t>
  </si>
  <si>
    <t>OAK</t>
  </si>
  <si>
    <t>@SD</t>
  </si>
  <si>
    <t>@SEA</t>
  </si>
  <si>
    <t>@MIN</t>
  </si>
  <si>
    <t>SEA</t>
  </si>
  <si>
    <t>@KC</t>
  </si>
  <si>
    <t>STL</t>
  </si>
  <si>
    <t>DEN</t>
  </si>
  <si>
    <t>@CAR</t>
  </si>
  <si>
    <t>@SF</t>
  </si>
  <si>
    <t>ATL</t>
  </si>
  <si>
    <t>@PIT</t>
  </si>
  <si>
    <t>@NO</t>
  </si>
  <si>
    <t>@CLE</t>
  </si>
  <si>
    <t>@PHI</t>
  </si>
  <si>
    <t>CIN</t>
  </si>
  <si>
    <t>BAL</t>
  </si>
  <si>
    <t>@TB</t>
  </si>
  <si>
    <t>CAR</t>
  </si>
  <si>
    <t>@NYJ</t>
  </si>
  <si>
    <t>@CIN</t>
  </si>
  <si>
    <t>CLE</t>
  </si>
  <si>
    <t>@NE</t>
  </si>
  <si>
    <t>MIA</t>
  </si>
  <si>
    <t>PIT</t>
  </si>
  <si>
    <t>@HOU</t>
  </si>
  <si>
    <t>@GB</t>
  </si>
  <si>
    <t>@BAL</t>
  </si>
  <si>
    <t>CHI</t>
  </si>
  <si>
    <t>DET</t>
  </si>
  <si>
    <t>@MIA</t>
  </si>
  <si>
    <t>@NYG</t>
  </si>
  <si>
    <t>@DAL</t>
  </si>
  <si>
    <t>WAS</t>
  </si>
  <si>
    <t>@BUF</t>
  </si>
  <si>
    <t>MIN</t>
  </si>
  <si>
    <t>PHI</t>
  </si>
  <si>
    <t>@DET</t>
  </si>
  <si>
    <t>@IND</t>
  </si>
  <si>
    <t>@WAS</t>
  </si>
  <si>
    <t>@ARI</t>
  </si>
  <si>
    <t>IND</t>
  </si>
  <si>
    <t>@TEN</t>
  </si>
  <si>
    <t>@OAK</t>
  </si>
  <si>
    <t>@CHI</t>
  </si>
  <si>
    <t>@DEN</t>
  </si>
  <si>
    <t>Team Name</t>
  </si>
  <si>
    <t>Bye Weeks:</t>
  </si>
  <si>
    <t xml:space="preserve">Week 4: </t>
  </si>
  <si>
    <t xml:space="preserve">Week 5: </t>
  </si>
  <si>
    <t xml:space="preserve">Week 6: </t>
  </si>
  <si>
    <t xml:space="preserve">Week 7: </t>
  </si>
  <si>
    <t xml:space="preserve">Week 8: </t>
  </si>
  <si>
    <t xml:space="preserve">Week 9: </t>
  </si>
  <si>
    <t xml:space="preserve">Week 10: </t>
  </si>
  <si>
    <t xml:space="preserve">Week 11: </t>
  </si>
  <si>
    <t>Abbrev</t>
  </si>
  <si>
    <t>TEAM NAME ABBREVIATIONS</t>
  </si>
  <si>
    <t xml:space="preserve">Year </t>
  </si>
  <si>
    <t xml:space="preserve">Copyright / Tagline Text: </t>
  </si>
  <si>
    <t>Lookup Tables</t>
  </si>
  <si>
    <t>Week 14-16 Strength of Schedule
(1 = Easiest)</t>
  </si>
  <si>
    <t xml:space="preserve">    It does not take into account passing vs rushing defense and is intended to be used as a quick reference for your fantasy draft when deciding between similar players. </t>
  </si>
  <si>
    <t xml:space="preserve"> * The "Strength of Fantasy Playoff Schedule" is ranked by an average of the overall defense for the three opposing teams in Weeks 14-16. The high red numbers indicate a difficult playoff schedule.</t>
  </si>
  <si>
    <t>© FantasyCube.com</t>
  </si>
  <si>
    <t>PROJECTIONS</t>
  </si>
  <si>
    <t>Y!</t>
  </si>
  <si>
    <t>JAC</t>
  </si>
  <si>
    <t>PPR</t>
  </si>
  <si>
    <t>Std</t>
  </si>
  <si>
    <t>MY NOTES &amp; RANKING</t>
  </si>
  <si>
    <t>Notes</t>
  </si>
  <si>
    <t>Rank</t>
  </si>
  <si>
    <t>Y! Old</t>
  </si>
  <si>
    <t>Std Old</t>
  </si>
  <si>
    <t>PPR Old</t>
  </si>
  <si>
    <t>Δ</t>
  </si>
  <si>
    <t>Bye</t>
  </si>
  <si>
    <t>@JAC</t>
  </si>
  <si>
    <t>% Own</t>
  </si>
  <si>
    <t xml:space="preserve">Week 12: </t>
  </si>
  <si>
    <t>Total</t>
  </si>
  <si>
    <t>Att</t>
  </si>
  <si>
    <t>Sks</t>
  </si>
  <si>
    <t>Arizona, Cincinnati, Cleveland, Denver, Seattle, St. Louis</t>
  </si>
  <si>
    <t>Miami, Oakland</t>
  </si>
  <si>
    <t>Kansas City, New Orleans</t>
  </si>
  <si>
    <t>Philadelphia, Tampa Bay</t>
  </si>
  <si>
    <t>New York Giants, San Francisco</t>
  </si>
  <si>
    <t>Atlanta, Buffalo, Chicago, Detroit, Green Bay, Tennessee</t>
  </si>
  <si>
    <t>Houston, Indianapolis, Minnesota, New England, San Diego, Washington</t>
  </si>
  <si>
    <t>Baltimore, Dallas, Jacksonville, New York Jets</t>
  </si>
  <si>
    <t>Carolina, Pittsburgh</t>
  </si>
  <si>
    <t>BYE</t>
  </si>
  <si>
    <t>NE </t>
  </si>
  <si>
    <t>Tennessee Titans</t>
  </si>
  <si>
    <t>Indianapolis Colts</t>
  </si>
  <si>
    <t>Miami Dolphins</t>
  </si>
  <si>
    <t>Buffalo Bills</t>
  </si>
  <si>
    <t>New York Giants</t>
  </si>
  <si>
    <t>St. Louis Rams</t>
  </si>
  <si>
    <t>Houston Texans</t>
  </si>
  <si>
    <t>Detroit Lions</t>
  </si>
  <si>
    <t>Washington Redskins</t>
  </si>
  <si>
    <t>Chicago Bears</t>
  </si>
  <si>
    <t>New York Jets</t>
  </si>
  <si>
    <t>New England Patriots</t>
  </si>
  <si>
    <t>New Orleans Saints</t>
  </si>
  <si>
    <t>San Francisco 49ers</t>
  </si>
  <si>
    <t>Philadelphia Eagles</t>
  </si>
  <si>
    <t>Jacksonville Jaguars</t>
  </si>
  <si>
    <t>Cincinnati Bengals</t>
  </si>
  <si>
    <t>Tampa Bay Buccaneers</t>
  </si>
  <si>
    <t>Carolina Panthers</t>
  </si>
  <si>
    <t>Green Bay Packers</t>
  </si>
  <si>
    <t>Pittsburgh Steelers</t>
  </si>
  <si>
    <t>Arizona Cardinals</t>
  </si>
  <si>
    <t>Minnesota Vikings</t>
  </si>
  <si>
    <t>San Diego Chargers</t>
  </si>
  <si>
    <t>Atlanta Falcons</t>
  </si>
  <si>
    <t>Seattle Seahawks</t>
  </si>
  <si>
    <t>Cleveland Browns</t>
  </si>
  <si>
    <t>Baltimore Ravens</t>
  </si>
  <si>
    <t>Kansas City Chiefs</t>
  </si>
  <si>
    <t>Dallas Cowboys</t>
  </si>
  <si>
    <t>Oakland Raiders</t>
  </si>
  <si>
    <t>Denver Broncos</t>
  </si>
  <si>
    <t>Strength of Schedule
(1 = Easiest)</t>
  </si>
  <si>
    <t>J. Charles</t>
  </si>
  <si>
    <t>L. McCoy</t>
  </si>
  <si>
    <t>A. Peterson</t>
  </si>
  <si>
    <t>E. Lacy</t>
  </si>
  <si>
    <t>M. Lynch</t>
  </si>
  <si>
    <t>M. Forte</t>
  </si>
  <si>
    <t>C. Johnson</t>
  </si>
  <si>
    <t>J. Graham</t>
  </si>
  <si>
    <t>M. Ball</t>
  </si>
  <si>
    <t>D. Thomas</t>
  </si>
  <si>
    <t>A. Green</t>
  </si>
  <si>
    <t>D. Bryant</t>
  </si>
  <si>
    <t>L. Bell</t>
  </si>
  <si>
    <t>B. Marshall</t>
  </si>
  <si>
    <t>D. Martin</t>
  </si>
  <si>
    <t>Z. Stacy</t>
  </si>
  <si>
    <t>P. Manning</t>
  </si>
  <si>
    <t>J. Jones</t>
  </si>
  <si>
    <t>G. Bernard</t>
  </si>
  <si>
    <t>D. Murray</t>
  </si>
  <si>
    <t>A. Jeffery</t>
  </si>
  <si>
    <t>D. Brees</t>
  </si>
  <si>
    <t>A. Foster</t>
  </si>
  <si>
    <t>A. Rodgers</t>
  </si>
  <si>
    <t>J. Nelson</t>
  </si>
  <si>
    <t>A. Brown</t>
  </si>
  <si>
    <t>A. Morris</t>
  </si>
  <si>
    <t>R. Mathews</t>
  </si>
  <si>
    <t>K. Allen</t>
  </si>
  <si>
    <t>R. Cobb</t>
  </si>
  <si>
    <t>L. Fitzgerald</t>
  </si>
  <si>
    <t>A. Ellington</t>
  </si>
  <si>
    <t>V. Jackson</t>
  </si>
  <si>
    <t>C. Spiller</t>
  </si>
  <si>
    <t>J. Thomas</t>
  </si>
  <si>
    <t>R. Bush</t>
  </si>
  <si>
    <t>A. Johnson</t>
  </si>
  <si>
    <t>P. Garcon</t>
  </si>
  <si>
    <t>W. Welker</t>
  </si>
  <si>
    <t>V. Cruz</t>
  </si>
  <si>
    <t>R. Jennings</t>
  </si>
  <si>
    <t>B. Sankey</t>
  </si>
  <si>
    <t>M. Crabtree</t>
  </si>
  <si>
    <t>F. Gore</t>
  </si>
  <si>
    <t>V. Davis</t>
  </si>
  <si>
    <t>C. Patterson</t>
  </si>
  <si>
    <t>P. Harvin</t>
  </si>
  <si>
    <t>D. Jackson</t>
  </si>
  <si>
    <t>S. Vereen</t>
  </si>
  <si>
    <t>T. Gerhart</t>
  </si>
  <si>
    <t>J. Bell</t>
  </si>
  <si>
    <t>R. White</t>
  </si>
  <si>
    <t>T. Hilton</t>
  </si>
  <si>
    <t>M. Stafford</t>
  </si>
  <si>
    <t>A. Luck</t>
  </si>
  <si>
    <t>C. Newton</t>
  </si>
  <si>
    <t>J. Edelman</t>
  </si>
  <si>
    <t>R. Gronkowski</t>
  </si>
  <si>
    <t>M. Ryan</t>
  </si>
  <si>
    <t>B. Tate</t>
  </si>
  <si>
    <t>R. Griffin III</t>
  </si>
  <si>
    <t>M. Floyd</t>
  </si>
  <si>
    <t>J. Cameron</t>
  </si>
  <si>
    <t>T. Smith</t>
  </si>
  <si>
    <t>T. Brady</t>
  </si>
  <si>
    <t>J. Maclin</t>
  </si>
  <si>
    <t>S. Ridley</t>
  </si>
  <si>
    <t>R. Rice</t>
  </si>
  <si>
    <t>K. Wright</t>
  </si>
  <si>
    <t>K. Moreno</t>
  </si>
  <si>
    <t>N. Foles</t>
  </si>
  <si>
    <t>G. Tate</t>
  </si>
  <si>
    <t>T. Romo</t>
  </si>
  <si>
    <t>S. Jackson</t>
  </si>
  <si>
    <t>J. Witten</t>
  </si>
  <si>
    <t>R. Wayne</t>
  </si>
  <si>
    <t>P. Rivers</t>
  </si>
  <si>
    <t>G. Olsen</t>
  </si>
  <si>
    <t>T. Williams</t>
  </si>
  <si>
    <t>M. Colston</t>
  </si>
  <si>
    <t>E. Decker</t>
  </si>
  <si>
    <t>R. Wilson</t>
  </si>
  <si>
    <t>P. Thomas</t>
  </si>
  <si>
    <t>T. Richardson</t>
  </si>
  <si>
    <t>J. Cutler</t>
  </si>
  <si>
    <t>C. Kaepernick</t>
  </si>
  <si>
    <t>C. Shorts III</t>
  </si>
  <si>
    <t>E. Sanders</t>
  </si>
  <si>
    <t>M. Wallace</t>
  </si>
  <si>
    <t>T. West</t>
  </si>
  <si>
    <t>M. Evans</t>
  </si>
  <si>
    <t>F. Jackson</t>
  </si>
  <si>
    <t>D. Pitta</t>
  </si>
  <si>
    <t>B. Cooks</t>
  </si>
  <si>
    <t>R. Cooper</t>
  </si>
  <si>
    <t>D. Bowe</t>
  </si>
  <si>
    <t>K. Rudolph</t>
  </si>
  <si>
    <t>D. Sproles</t>
  </si>
  <si>
    <t>Z. Ertz</t>
  </si>
  <si>
    <t>H. Nicks</t>
  </si>
  <si>
    <t>D. Woodhead</t>
  </si>
  <si>
    <t>A. Boldin</t>
  </si>
  <si>
    <t>J. Reed</t>
  </si>
  <si>
    <t>M. Jones</t>
  </si>
  <si>
    <t>B. Roethlisberger</t>
  </si>
  <si>
    <t>D. Williams</t>
  </si>
  <si>
    <t>S. Greene</t>
  </si>
  <si>
    <t>M. Bennett</t>
  </si>
  <si>
    <t>S. Watkins</t>
  </si>
  <si>
    <t>D. Amendola</t>
  </si>
  <si>
    <t>C. Ivory</t>
  </si>
  <si>
    <t>D. Hopkins</t>
  </si>
  <si>
    <t>R. Randle</t>
  </si>
  <si>
    <t>D. Freeman</t>
  </si>
  <si>
    <t>A. Dalton</t>
  </si>
  <si>
    <t>T. Austin</t>
  </si>
  <si>
    <t>B. Pierce</t>
  </si>
  <si>
    <t>L. Green</t>
  </si>
  <si>
    <t>D. McFadden</t>
  </si>
  <si>
    <t>A. Dobson</t>
  </si>
  <si>
    <t>L. Miller</t>
  </si>
  <si>
    <t>K. Benjamin</t>
  </si>
  <si>
    <t>R. Helu Jr.</t>
  </si>
  <si>
    <t>C. Clay</t>
  </si>
  <si>
    <t>S. Smith Sr.</t>
  </si>
  <si>
    <t>M. Wheaton</t>
  </si>
  <si>
    <t>E. Manning</t>
  </si>
  <si>
    <t>J. Manziel</t>
  </si>
  <si>
    <t>M. Ingram</t>
  </si>
  <si>
    <t>K. Stills</t>
  </si>
  <si>
    <t>J. McCown</t>
  </si>
  <si>
    <t>C. Palmer</t>
  </si>
  <si>
    <t>C. Hyde</t>
  </si>
  <si>
    <t>J. Stewart</t>
  </si>
  <si>
    <t>T. Eifert</t>
  </si>
  <si>
    <t>B. Hartline</t>
  </si>
  <si>
    <t>O. Beckham Jr.</t>
  </si>
  <si>
    <t>S. Johnson</t>
  </si>
  <si>
    <t>A. Smith</t>
  </si>
  <si>
    <t>J. Hunter</t>
  </si>
  <si>
    <t>G. Jennings</t>
  </si>
  <si>
    <t>D. Walker</t>
  </si>
  <si>
    <t>R. Woods</t>
  </si>
  <si>
    <t>J. Gordon</t>
  </si>
  <si>
    <t>J. Hill</t>
  </si>
  <si>
    <t>H. Miller</t>
  </si>
  <si>
    <t>O. Daniels</t>
  </si>
  <si>
    <t>J. Finley</t>
  </si>
  <si>
    <t>S. Bradford</t>
  </si>
  <si>
    <t>D. Moore</t>
  </si>
  <si>
    <t>A. Gates</t>
  </si>
  <si>
    <t>G. Graham</t>
  </si>
  <si>
    <t>R. Mendenhall</t>
  </si>
  <si>
    <t>B. Gibson</t>
  </si>
  <si>
    <t>M. Lewis</t>
  </si>
  <si>
    <t>J. Cook</t>
  </si>
  <si>
    <t>R. Fitzpatrick</t>
  </si>
  <si>
    <t>D. Rogers</t>
  </si>
  <si>
    <t>N. Washington</t>
  </si>
  <si>
    <t>B. Myers</t>
  </si>
  <si>
    <t>J. Cotchery</t>
  </si>
  <si>
    <t>J. Fauria</t>
  </si>
  <si>
    <t>H. Douglas</t>
  </si>
  <si>
    <t>R. Streater</t>
  </si>
  <si>
    <t>S. Chandler</t>
  </si>
  <si>
    <t>E. Royal</t>
  </si>
  <si>
    <t>Z. Miller</t>
  </si>
  <si>
    <t>J. Gresham</t>
  </si>
  <si>
    <t>B. Celek</t>
  </si>
  <si>
    <t>B. Powell</t>
  </si>
  <si>
    <t>N. Burleson</t>
  </si>
  <si>
    <t>J. Kerley</t>
  </si>
  <si>
    <t>J. Cumberland</t>
  </si>
  <si>
    <t>D. Clark</t>
  </si>
  <si>
    <t>M. Brown</t>
  </si>
  <si>
    <t>B. Rainey</t>
  </si>
  <si>
    <t>K. Thompkins</t>
  </si>
  <si>
    <t>S. Holmes</t>
  </si>
  <si>
    <t>M. Tolbert</t>
  </si>
  <si>
    <t>L. Blount</t>
  </si>
  <si>
    <t>W. McGahee</t>
  </si>
  <si>
    <t>J. Rodgers</t>
  </si>
  <si>
    <t>A. Fasano</t>
  </si>
  <si>
    <t>J. Locker</t>
  </si>
  <si>
    <t>L. Hankerson</t>
  </si>
  <si>
    <t>S. Rice</t>
  </si>
  <si>
    <t>K. Winslow</t>
  </si>
  <si>
    <t>P. Hillis</t>
  </si>
  <si>
    <t>B. Pettigrew</t>
  </si>
  <si>
    <t>L. Kendricks</t>
  </si>
  <si>
    <t>R. Housler</t>
  </si>
  <si>
    <t>B. Bolden</t>
  </si>
  <si>
    <t>D. Avery</t>
  </si>
  <si>
    <t>L. Moore</t>
  </si>
  <si>
    <t>M. Jones-Drew</t>
  </si>
  <si>
    <t>D. Baldwin</t>
  </si>
  <si>
    <t>J. Boykin</t>
  </si>
  <si>
    <t>K. Robinson</t>
  </si>
  <si>
    <t>T. Mason</t>
  </si>
  <si>
    <t>D. Brown</t>
  </si>
  <si>
    <t>J. Flacco</t>
  </si>
  <si>
    <t>R. Tannehill</t>
  </si>
  <si>
    <t>D. Wilson</t>
  </si>
  <si>
    <t>D. Allen</t>
  </si>
  <si>
    <t>C. Fleener</t>
  </si>
  <si>
    <t>B. Green-Ellis</t>
  </si>
  <si>
    <t>J. Starks</t>
  </si>
  <si>
    <t>J. Matthews</t>
  </si>
  <si>
    <t>M. Williams</t>
  </si>
  <si>
    <t>L. Taliaferro</t>
  </si>
  <si>
    <t>M. Austin</t>
  </si>
  <si>
    <t>J. White</t>
  </si>
  <si>
    <t>A. Bradshaw</t>
  </si>
  <si>
    <t>G. Smith</t>
  </si>
  <si>
    <t>E. Ebron</t>
  </si>
  <si>
    <t>B. LaFell</t>
  </si>
  <si>
    <t>M. Vick</t>
  </si>
  <si>
    <t>T. Wright</t>
  </si>
  <si>
    <t>T. Bridgewater</t>
  </si>
  <si>
    <t>J. Blackmon</t>
  </si>
  <si>
    <t>-</t>
  </si>
  <si>
    <t>GS</t>
  </si>
  <si>
    <t>GP</t>
  </si>
  <si>
    <t>A. Williams</t>
  </si>
  <si>
    <t>C. Michael</t>
  </si>
  <si>
    <t>A. Holmes</t>
  </si>
  <si>
    <t>R. Hillman</t>
  </si>
  <si>
    <t>K. Britt</t>
  </si>
  <si>
    <t>T. Underwood</t>
  </si>
  <si>
    <t>L. Dunbar</t>
  </si>
  <si>
    <t>B. Brown</t>
  </si>
  <si>
    <t>J. Grimes</t>
  </si>
  <si>
    <t>C. Polk</t>
  </si>
  <si>
    <t>A. Hawkins</t>
  </si>
  <si>
    <t>Updated: August 20, 2014</t>
  </si>
  <si>
    <t>GAMES</t>
  </si>
  <si>
    <t>PPG</t>
  </si>
  <si>
    <t>FANTASY POINTS</t>
  </si>
  <si>
    <t>Rookie</t>
  </si>
  <si>
    <t>Missed 2013</t>
  </si>
  <si>
    <t>Returning from injury</t>
  </si>
  <si>
    <t>Injured most of 2013</t>
  </si>
  <si>
    <t>Suspended</t>
  </si>
  <si>
    <t>IR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</si>
</sst>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quot;-&quot;;@"/>
    <numFmt numFmtId="165" formatCode="0.0"/>
  </numFmts>
  <fonts count="31" x14ac:knownFonts="1">
    <font>
      <sz val="10"/>
      <name val="Arial"/>
    </font>
    <font>
      <sz val="11"/>
      <color theme="1"/>
      <name val="Calibri"/>
      <family val="2"/>
      <scheme val="minor"/>
    </font>
    <font>
      <sz val="8"/>
      <name val="Arial"/>
      <family val="2"/>
    </font>
    <font>
      <u/>
      <sz val="10"/>
      <color indexed="12"/>
      <name val="Arial"/>
      <family val="2"/>
    </font>
    <font>
      <sz val="8"/>
      <color indexed="18"/>
      <name val="Verdana"/>
      <family val="2"/>
    </font>
    <font>
      <b/>
      <sz val="8"/>
      <color indexed="20"/>
      <name val="Verdana"/>
      <family val="2"/>
    </font>
    <font>
      <b/>
      <sz val="16"/>
      <color indexed="9"/>
      <name val="Trebuchet MS"/>
      <family val="2"/>
    </font>
    <font>
      <sz val="9"/>
      <color indexed="81"/>
      <name val="Tahoma"/>
      <family val="2"/>
    </font>
    <font>
      <b/>
      <sz val="9"/>
      <color indexed="38"/>
      <name val="Arial"/>
      <family val="2"/>
    </font>
    <font>
      <sz val="14"/>
      <color indexed="9"/>
      <name val="Verdana"/>
      <family val="2"/>
    </font>
    <font>
      <sz val="10"/>
      <name val="Verdana"/>
      <family val="2"/>
    </font>
    <font>
      <sz val="16"/>
      <name val="Trebuchet MS"/>
      <family val="2"/>
    </font>
    <font>
      <sz val="16"/>
      <color indexed="9"/>
      <name val="Trebuchet MS"/>
      <family val="2"/>
    </font>
    <font>
      <b/>
      <sz val="12"/>
      <name val="Verdana"/>
      <family val="2"/>
    </font>
    <font>
      <sz val="8"/>
      <color indexed="39"/>
      <name val="Arial"/>
      <family val="2"/>
    </font>
    <font>
      <b/>
      <sz val="10"/>
      <name val="Arial"/>
      <family val="2"/>
    </font>
    <font>
      <b/>
      <sz val="12"/>
      <name val="Arial"/>
      <family val="2"/>
    </font>
    <font>
      <b/>
      <sz val="9"/>
      <name val="Arial"/>
      <family val="2"/>
    </font>
    <font>
      <sz val="10"/>
      <name val="Calibri"/>
      <family val="2"/>
    </font>
    <font>
      <b/>
      <sz val="14"/>
      <name val="Calibri"/>
      <family val="2"/>
    </font>
    <font>
      <b/>
      <sz val="10"/>
      <name val="Calibri"/>
      <family val="2"/>
    </font>
    <font>
      <sz val="10"/>
      <color indexed="60"/>
      <name val="Calibri"/>
      <family val="2"/>
    </font>
    <font>
      <b/>
      <sz val="14"/>
      <name val="Trebuchet MS"/>
      <family val="2"/>
    </font>
    <font>
      <b/>
      <sz val="10"/>
      <color indexed="18"/>
      <name val="Arial"/>
      <family val="2"/>
    </font>
    <font>
      <b/>
      <sz val="11"/>
      <name val="Calibri"/>
      <family val="2"/>
    </font>
    <font>
      <sz val="11"/>
      <name val="Calibri"/>
      <family val="2"/>
    </font>
    <font>
      <sz val="11"/>
      <color indexed="23"/>
      <name val="Calibri"/>
      <family val="2"/>
    </font>
    <font>
      <sz val="10"/>
      <color theme="0" tint="-0.499984740745262"/>
      <name val="Calibri"/>
      <family val="2"/>
      <scheme val="minor"/>
    </font>
    <font>
      <sz val="16"/>
      <color theme="0"/>
      <name val="Trebuchet MS"/>
      <family val="2"/>
    </font>
    <font>
      <sz val="10"/>
      <color rgb="FF0000FF"/>
      <name val="Calibri"/>
      <family val="2"/>
    </font>
    <font>
      <sz val="10"/>
      <color theme="1" tint="0.499984740745262"/>
      <name val="Calibri"/>
      <family val="2"/>
    </font>
  </fonts>
  <fills count="16">
    <fill>
      <patternFill patternType="none"/>
    </fill>
    <fill>
      <patternFill patternType="gray125"/>
    </fill>
    <fill>
      <patternFill patternType="solid">
        <fgColor indexed="39"/>
        <bgColor indexed="64"/>
      </patternFill>
    </fill>
    <fill>
      <patternFill patternType="solid">
        <fgColor indexed="38"/>
        <bgColor indexed="64"/>
      </patternFill>
    </fill>
    <fill>
      <patternFill patternType="solid">
        <fgColor indexed="55"/>
        <bgColor indexed="64"/>
      </patternFill>
    </fill>
    <fill>
      <patternFill patternType="solid">
        <fgColor indexed="9"/>
        <bgColor indexed="64"/>
      </patternFill>
    </fill>
    <fill>
      <patternFill patternType="solid">
        <fgColor indexed="51"/>
        <bgColor indexed="64"/>
      </patternFill>
    </fill>
    <fill>
      <patternFill patternType="solid">
        <fgColor indexed="23"/>
        <bgColor indexed="64"/>
      </patternFill>
    </fill>
    <fill>
      <patternFill patternType="solid">
        <fgColor indexed="22"/>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CCCCFF"/>
        <bgColor indexed="64"/>
      </patternFill>
    </fill>
    <fill>
      <patternFill patternType="solid">
        <fgColor theme="6" tint="0.79998168889431442"/>
        <bgColor indexed="64"/>
      </patternFill>
    </fill>
    <fill>
      <patternFill patternType="solid">
        <fgColor theme="9" tint="0.59999389629810485"/>
        <bgColor indexed="64"/>
      </patternFill>
    </fill>
  </fills>
  <borders count="45">
    <border>
      <left/>
      <right/>
      <top/>
      <bottom/>
      <diagonal/>
    </border>
    <border>
      <left style="thin">
        <color indexed="22"/>
      </left>
      <right/>
      <top/>
      <bottom style="thin">
        <color indexed="22"/>
      </bottom>
      <diagonal/>
    </border>
    <border>
      <left/>
      <right style="thin">
        <color indexed="22"/>
      </right>
      <top/>
      <bottom style="thin">
        <color indexed="22"/>
      </bottom>
      <diagonal/>
    </border>
    <border>
      <left/>
      <right/>
      <top/>
      <bottom style="thin">
        <color indexed="22"/>
      </bottom>
      <diagonal/>
    </border>
    <border>
      <left style="thin">
        <color indexed="22"/>
      </left>
      <right/>
      <top/>
      <bottom/>
      <diagonal/>
    </border>
    <border>
      <left/>
      <right style="thin">
        <color indexed="22"/>
      </right>
      <top/>
      <bottom/>
      <diagonal/>
    </border>
    <border>
      <left style="thin">
        <color indexed="23"/>
      </left>
      <right style="thin">
        <color indexed="23"/>
      </right>
      <top style="thin">
        <color indexed="23"/>
      </top>
      <bottom style="thin">
        <color indexed="23"/>
      </bottom>
      <diagonal/>
    </border>
    <border>
      <left style="thin">
        <color indexed="23"/>
      </left>
      <right/>
      <top/>
      <bottom style="thin">
        <color indexed="22"/>
      </bottom>
      <diagonal/>
    </border>
    <border>
      <left style="thin">
        <color indexed="23"/>
      </left>
      <right/>
      <top/>
      <bottom/>
      <diagonal/>
    </border>
    <border>
      <left style="thin">
        <color indexed="22"/>
      </left>
      <right style="thin">
        <color indexed="22"/>
      </right>
      <top/>
      <bottom/>
      <diagonal/>
    </border>
    <border>
      <left style="thin">
        <color indexed="22"/>
      </left>
      <right/>
      <top style="thin">
        <color indexed="22"/>
      </top>
      <bottom/>
      <diagonal/>
    </border>
    <border>
      <left/>
      <right/>
      <top style="thin">
        <color indexed="22"/>
      </top>
      <bottom/>
      <diagonal/>
    </border>
    <border>
      <left/>
      <right style="thin">
        <color indexed="22"/>
      </right>
      <top style="thin">
        <color indexed="22"/>
      </top>
      <bottom/>
      <diagonal/>
    </border>
    <border>
      <left style="thin">
        <color indexed="22"/>
      </left>
      <right/>
      <top style="thin">
        <color indexed="23"/>
      </top>
      <bottom/>
      <diagonal/>
    </border>
    <border>
      <left/>
      <right style="thin">
        <color indexed="22"/>
      </right>
      <top style="thin">
        <color indexed="23"/>
      </top>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thin">
        <color indexed="64"/>
      </left>
      <right style="medium">
        <color indexed="64"/>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22"/>
      </left>
      <right style="thin">
        <color indexed="22"/>
      </right>
      <top style="thin">
        <color indexed="22"/>
      </top>
      <bottom/>
      <diagonal/>
    </border>
    <border>
      <left style="thick">
        <color indexed="23"/>
      </left>
      <right style="thick">
        <color indexed="23"/>
      </right>
      <top style="thick">
        <color indexed="23"/>
      </top>
      <bottom style="thin">
        <color indexed="23"/>
      </bottom>
      <diagonal/>
    </border>
    <border>
      <left style="thick">
        <color indexed="23"/>
      </left>
      <right/>
      <top/>
      <bottom/>
      <diagonal/>
    </border>
    <border>
      <left style="thin">
        <color indexed="23"/>
      </left>
      <right style="thick">
        <color indexed="23"/>
      </right>
      <top style="thin">
        <color indexed="23"/>
      </top>
      <bottom/>
      <diagonal/>
    </border>
    <border>
      <left style="thin">
        <color indexed="23"/>
      </left>
      <right style="thick">
        <color indexed="23"/>
      </right>
      <top/>
      <bottom/>
      <diagonal/>
    </border>
    <border>
      <left style="thin">
        <color indexed="23"/>
      </left>
      <right/>
      <top/>
      <bottom style="thick">
        <color indexed="23"/>
      </bottom>
      <diagonal/>
    </border>
    <border>
      <left/>
      <right/>
      <top/>
      <bottom style="thick">
        <color indexed="23"/>
      </bottom>
      <diagonal/>
    </border>
    <border>
      <left style="thin">
        <color indexed="23"/>
      </left>
      <right style="thick">
        <color indexed="23"/>
      </right>
      <top/>
      <bottom style="thick">
        <color indexed="23"/>
      </bottom>
      <diagonal/>
    </border>
    <border>
      <left style="thick">
        <color indexed="23"/>
      </left>
      <right/>
      <top style="thick">
        <color indexed="23"/>
      </top>
      <bottom style="thin">
        <color indexed="23"/>
      </bottom>
      <diagonal/>
    </border>
    <border>
      <left style="thin">
        <color indexed="23"/>
      </left>
      <right/>
      <top style="thick">
        <color indexed="23"/>
      </top>
      <bottom style="thin">
        <color indexed="23"/>
      </bottom>
      <diagonal/>
    </border>
    <border>
      <left/>
      <right/>
      <top style="thick">
        <color indexed="23"/>
      </top>
      <bottom style="thin">
        <color indexed="23"/>
      </bottom>
      <diagonal/>
    </border>
    <border>
      <left style="thin">
        <color indexed="23"/>
      </left>
      <right style="thick">
        <color indexed="23"/>
      </right>
      <top style="thick">
        <color indexed="23"/>
      </top>
      <bottom style="thin">
        <color indexed="23"/>
      </bottom>
      <diagonal/>
    </border>
    <border>
      <left style="thick">
        <color indexed="23"/>
      </left>
      <right/>
      <top/>
      <bottom style="thick">
        <color indexed="23"/>
      </bottom>
      <diagonal/>
    </border>
    <border>
      <left style="thin">
        <color indexed="22"/>
      </left>
      <right style="thin">
        <color indexed="22"/>
      </right>
      <top/>
      <bottom style="thin">
        <color indexed="22"/>
      </bottom>
      <diagonal/>
    </border>
    <border>
      <left style="thin">
        <color indexed="23"/>
      </left>
      <right/>
      <top style="thin">
        <color indexed="23"/>
      </top>
      <bottom/>
      <diagonal/>
    </border>
    <border>
      <left style="thin">
        <color theme="0" tint="-0.14996795556505021"/>
      </left>
      <right style="thin">
        <color indexed="22"/>
      </right>
      <top style="thin">
        <color indexed="23"/>
      </top>
      <bottom/>
      <diagonal/>
    </border>
    <border>
      <left style="thin">
        <color theme="0" tint="-0.14996795556505021"/>
      </left>
      <right style="thin">
        <color indexed="22"/>
      </right>
      <top/>
      <bottom style="thin">
        <color indexed="22"/>
      </bottom>
      <diagonal/>
    </border>
    <border>
      <left style="thin">
        <color theme="0" tint="-0.14996795556505021"/>
      </left>
      <right style="thin">
        <color indexed="22"/>
      </right>
      <top/>
      <bottom/>
      <diagonal/>
    </border>
    <border>
      <left style="thin">
        <color indexed="22"/>
      </left>
      <right style="thin">
        <color indexed="22"/>
      </right>
      <top style="thin">
        <color indexed="23"/>
      </top>
      <bottom/>
      <diagonal/>
    </border>
    <border>
      <left style="thin">
        <color theme="0" tint="-0.24994659260841701"/>
      </left>
      <right/>
      <top/>
      <bottom style="thin">
        <color indexed="22"/>
      </bottom>
      <diagonal/>
    </border>
    <border>
      <left/>
      <right style="thin">
        <color theme="0" tint="-0.24994659260841701"/>
      </right>
      <top/>
      <bottom style="thin">
        <color indexed="22"/>
      </bottom>
      <diagonal/>
    </border>
    <border>
      <left style="thin">
        <color theme="0" tint="-0.24994659260841701"/>
      </left>
      <right/>
      <top/>
      <bottom/>
      <diagonal/>
    </border>
    <border>
      <left/>
      <right style="thin">
        <color theme="0" tint="-0.24994659260841701"/>
      </right>
      <top/>
      <bottom/>
      <diagonal/>
    </border>
  </borders>
  <cellStyleXfs count="3">
    <xf numFmtId="0" fontId="0" fillId="0" borderId="0"/>
    <xf numFmtId="0" fontId="3" fillId="0" borderId="0" applyNumberFormat="0" applyFill="0" applyBorder="0" applyAlignment="0" applyProtection="0">
      <alignment vertical="top"/>
      <protection locked="0"/>
    </xf>
    <xf numFmtId="0" fontId="1" fillId="0" borderId="0"/>
  </cellStyleXfs>
  <cellXfs count="153">
    <xf numFmtId="0" fontId="0" fillId="0" borderId="0" xfId="0"/>
    <xf numFmtId="0" fontId="6" fillId="4" borderId="0" xfId="0" applyFont="1" applyFill="1" applyBorder="1" applyAlignment="1">
      <alignment horizontal="left" vertical="center"/>
    </xf>
    <xf numFmtId="1" fontId="9" fillId="4" borderId="0" xfId="1" applyNumberFormat="1" applyFont="1" applyFill="1" applyBorder="1" applyAlignment="1" applyProtection="1">
      <alignment horizontal="right" vertical="center"/>
    </xf>
    <xf numFmtId="0" fontId="10" fillId="0" borderId="0" xfId="0" applyFont="1"/>
    <xf numFmtId="0" fontId="11" fillId="4" borderId="0" xfId="0" applyFont="1" applyFill="1"/>
    <xf numFmtId="1" fontId="12" fillId="4" borderId="0" xfId="1" applyNumberFormat="1" applyFont="1" applyFill="1" applyBorder="1" applyAlignment="1" applyProtection="1">
      <alignment horizontal="right" vertical="center"/>
    </xf>
    <xf numFmtId="0" fontId="13" fillId="0" borderId="0" xfId="0" applyFont="1"/>
    <xf numFmtId="0" fontId="10" fillId="0" borderId="0" xfId="0" applyFont="1" applyAlignment="1">
      <alignment horizontal="right"/>
    </xf>
    <xf numFmtId="0" fontId="18" fillId="0" borderId="0" xfId="0" applyFont="1"/>
    <xf numFmtId="0" fontId="19" fillId="0" borderId="0" xfId="0" applyFont="1"/>
    <xf numFmtId="0" fontId="20" fillId="6" borderId="15" xfId="0" applyFont="1" applyFill="1" applyBorder="1" applyAlignment="1">
      <alignment horizontal="center"/>
    </xf>
    <xf numFmtId="0" fontId="20" fillId="6" borderId="16" xfId="0" applyFont="1" applyFill="1" applyBorder="1" applyAlignment="1">
      <alignment horizontal="center"/>
    </xf>
    <xf numFmtId="0" fontId="18" fillId="6" borderId="17" xfId="0" applyFont="1" applyFill="1" applyBorder="1" applyAlignment="1">
      <alignment horizontal="center"/>
    </xf>
    <xf numFmtId="0" fontId="18" fillId="6" borderId="18" xfId="0" applyFont="1" applyFill="1" applyBorder="1" applyAlignment="1">
      <alignment horizontal="center"/>
    </xf>
    <xf numFmtId="0" fontId="18" fillId="6" borderId="19" xfId="0" applyFont="1" applyFill="1" applyBorder="1" applyAlignment="1">
      <alignment horizontal="center"/>
    </xf>
    <xf numFmtId="0" fontId="18" fillId="6" borderId="20" xfId="0" applyFont="1" applyFill="1" applyBorder="1" applyAlignment="1">
      <alignment horizontal="center"/>
    </xf>
    <xf numFmtId="0" fontId="20" fillId="0" borderId="0" xfId="0" applyFont="1" applyAlignment="1">
      <alignment horizontal="right"/>
    </xf>
    <xf numFmtId="0" fontId="20" fillId="6" borderId="21" xfId="0" applyFont="1" applyFill="1" applyBorder="1" applyAlignment="1">
      <alignment horizontal="center"/>
    </xf>
    <xf numFmtId="0" fontId="18" fillId="6" borderId="21" xfId="0" applyFont="1" applyFill="1" applyBorder="1" applyAlignment="1">
      <alignment horizontal="center"/>
    </xf>
    <xf numFmtId="0" fontId="18" fillId="7" borderId="0" xfId="0" applyFont="1" applyFill="1"/>
    <xf numFmtId="0" fontId="18" fillId="0" borderId="0" xfId="0" applyFont="1" applyFill="1"/>
    <xf numFmtId="1" fontId="9" fillId="0" borderId="0" xfId="1" applyNumberFormat="1" applyFont="1" applyFill="1" applyBorder="1" applyAlignment="1" applyProtection="1">
      <alignment horizontal="right" vertical="center"/>
    </xf>
    <xf numFmtId="0" fontId="24" fillId="2" borderId="24" xfId="0" applyFont="1" applyFill="1" applyBorder="1" applyAlignment="1">
      <alignment horizontal="center"/>
    </xf>
    <xf numFmtId="0" fontId="25" fillId="2" borderId="8" xfId="0" applyFont="1" applyFill="1" applyBorder="1" applyAlignment="1">
      <alignment horizontal="center"/>
    </xf>
    <xf numFmtId="0" fontId="25" fillId="2" borderId="0" xfId="0" applyFont="1" applyFill="1" applyBorder="1" applyAlignment="1">
      <alignment horizontal="center"/>
    </xf>
    <xf numFmtId="0" fontId="26" fillId="2" borderId="0" xfId="0" applyFont="1" applyFill="1" applyBorder="1" applyAlignment="1">
      <alignment horizontal="center"/>
    </xf>
    <xf numFmtId="0" fontId="24" fillId="2" borderId="25" xfId="0" applyFont="1" applyFill="1" applyBorder="1" applyAlignment="1">
      <alignment horizontal="center"/>
    </xf>
    <xf numFmtId="0" fontId="24" fillId="5" borderId="24" xfId="0" applyFont="1" applyFill="1" applyBorder="1" applyAlignment="1">
      <alignment horizontal="center"/>
    </xf>
    <xf numFmtId="0" fontId="25" fillId="5" borderId="8" xfId="0" applyFont="1" applyFill="1" applyBorder="1" applyAlignment="1">
      <alignment horizontal="center"/>
    </xf>
    <xf numFmtId="0" fontId="25" fillId="5" borderId="0" xfId="0" applyFont="1" applyFill="1" applyBorder="1" applyAlignment="1">
      <alignment horizontal="center"/>
    </xf>
    <xf numFmtId="0" fontId="26" fillId="5" borderId="0" xfId="0" applyFont="1" applyFill="1" applyBorder="1" applyAlignment="1">
      <alignment horizontal="center"/>
    </xf>
    <xf numFmtId="0" fontId="24" fillId="5" borderId="26" xfId="0" applyFont="1" applyFill="1" applyBorder="1" applyAlignment="1">
      <alignment horizontal="center"/>
    </xf>
    <xf numFmtId="0" fontId="24" fillId="2" borderId="26" xfId="0" applyFont="1" applyFill="1" applyBorder="1" applyAlignment="1">
      <alignment horizontal="center"/>
    </xf>
    <xf numFmtId="0" fontId="25" fillId="5" borderId="27" xfId="0" applyFont="1" applyFill="1" applyBorder="1" applyAlignment="1">
      <alignment horizontal="center"/>
    </xf>
    <xf numFmtId="0" fontId="25" fillId="5" borderId="28" xfId="0" applyFont="1" applyFill="1" applyBorder="1" applyAlignment="1">
      <alignment horizontal="center"/>
    </xf>
    <xf numFmtId="0" fontId="26" fillId="5" borderId="28" xfId="0" applyFont="1" applyFill="1" applyBorder="1" applyAlignment="1">
      <alignment horizontal="center"/>
    </xf>
    <xf numFmtId="0" fontId="24" fillId="5" borderId="29" xfId="0" applyFont="1" applyFill="1" applyBorder="1" applyAlignment="1">
      <alignment horizontal="center"/>
    </xf>
    <xf numFmtId="0" fontId="16" fillId="8" borderId="30" xfId="0" applyFont="1" applyFill="1" applyBorder="1" applyAlignment="1">
      <alignment horizontal="center"/>
    </xf>
    <xf numFmtId="0" fontId="16" fillId="8" borderId="31" xfId="0" applyFont="1" applyFill="1" applyBorder="1" applyAlignment="1">
      <alignment horizontal="center"/>
    </xf>
    <xf numFmtId="0" fontId="16" fillId="8" borderId="32" xfId="0" applyFont="1" applyFill="1" applyBorder="1" applyAlignment="1">
      <alignment horizontal="center"/>
    </xf>
    <xf numFmtId="0" fontId="16" fillId="8" borderId="33" xfId="0" applyFont="1" applyFill="1" applyBorder="1" applyAlignment="1">
      <alignment horizontal="center"/>
    </xf>
    <xf numFmtId="0" fontId="15" fillId="8" borderId="32" xfId="0" applyFont="1" applyFill="1" applyBorder="1" applyAlignment="1">
      <alignment horizontal="center" wrapText="1"/>
    </xf>
    <xf numFmtId="0" fontId="15" fillId="8" borderId="23" xfId="0" applyFont="1" applyFill="1" applyBorder="1" applyAlignment="1">
      <alignment horizontal="center" wrapText="1"/>
    </xf>
    <xf numFmtId="0" fontId="24" fillId="2" borderId="0" xfId="0" applyFont="1" applyFill="1" applyBorder="1" applyAlignment="1">
      <alignment horizontal="center"/>
    </xf>
    <xf numFmtId="0" fontId="24" fillId="5" borderId="0" xfId="0" applyFont="1" applyFill="1" applyBorder="1" applyAlignment="1">
      <alignment horizontal="center"/>
    </xf>
    <xf numFmtId="0" fontId="24" fillId="5" borderId="28" xfId="0" applyFont="1" applyFill="1" applyBorder="1" applyAlignment="1">
      <alignment horizontal="center"/>
    </xf>
    <xf numFmtId="0" fontId="27" fillId="0" borderId="0" xfId="0" applyFont="1"/>
    <xf numFmtId="0" fontId="24" fillId="5" borderId="34" xfId="0" applyFont="1" applyFill="1" applyBorder="1" applyAlignment="1">
      <alignment horizontal="center"/>
    </xf>
    <xf numFmtId="0" fontId="18" fillId="0" borderId="0" xfId="0" applyFont="1" applyProtection="1">
      <protection locked="0"/>
    </xf>
    <xf numFmtId="0" fontId="5" fillId="3" borderId="6" xfId="0" applyFont="1" applyFill="1" applyBorder="1" applyAlignment="1" applyProtection="1">
      <alignment horizontal="right" vertical="center"/>
      <protection locked="0"/>
    </xf>
    <xf numFmtId="0" fontId="18" fillId="0" borderId="0" xfId="0" applyFont="1" applyFill="1" applyBorder="1" applyAlignment="1" applyProtection="1">
      <alignment horizontal="center"/>
      <protection locked="0"/>
    </xf>
    <xf numFmtId="0" fontId="18" fillId="0" borderId="0" xfId="0" applyFont="1" applyAlignment="1" applyProtection="1">
      <alignment horizontal="center"/>
      <protection locked="0"/>
    </xf>
    <xf numFmtId="0" fontId="18" fillId="0" borderId="22" xfId="0" applyFont="1" applyBorder="1" applyAlignment="1" applyProtection="1">
      <alignment horizontal="center"/>
      <protection locked="0"/>
    </xf>
    <xf numFmtId="0" fontId="18" fillId="0" borderId="9" xfId="0" applyFont="1" applyBorder="1" applyAlignment="1" applyProtection="1">
      <alignment horizontal="center"/>
      <protection locked="0"/>
    </xf>
    <xf numFmtId="0" fontId="6" fillId="4" borderId="0" xfId="0" applyFont="1" applyFill="1" applyBorder="1" applyAlignment="1" applyProtection="1">
      <alignment horizontal="left" vertical="center"/>
    </xf>
    <xf numFmtId="0" fontId="22" fillId="4" borderId="0" xfId="0" applyFont="1" applyFill="1" applyBorder="1" applyAlignment="1" applyProtection="1">
      <alignment horizontal="center"/>
    </xf>
    <xf numFmtId="0" fontId="22" fillId="4" borderId="0" xfId="0" applyFont="1" applyFill="1" applyBorder="1" applyProtection="1"/>
    <xf numFmtId="0" fontId="22" fillId="4" borderId="3" xfId="0" applyFont="1" applyFill="1" applyBorder="1" applyProtection="1"/>
    <xf numFmtId="0" fontId="14" fillId="4" borderId="3" xfId="0" applyFont="1" applyFill="1" applyBorder="1" applyAlignment="1" applyProtection="1">
      <alignment horizontal="left" vertical="center"/>
    </xf>
    <xf numFmtId="0" fontId="4" fillId="4" borderId="3" xfId="0" applyFont="1" applyFill="1" applyBorder="1" applyAlignment="1" applyProtection="1">
      <alignment horizontal="center"/>
    </xf>
    <xf numFmtId="0" fontId="4" fillId="4" borderId="3" xfId="0" applyFont="1" applyFill="1" applyBorder="1" applyAlignment="1" applyProtection="1">
      <alignment horizontal="right" vertical="center"/>
    </xf>
    <xf numFmtId="1" fontId="23" fillId="4" borderId="7" xfId="0" applyNumberFormat="1" applyFont="1" applyFill="1" applyBorder="1" applyAlignment="1" applyProtection="1">
      <alignment horizontal="right"/>
    </xf>
    <xf numFmtId="0" fontId="17" fillId="10" borderId="10" xfId="0" applyFont="1" applyFill="1" applyBorder="1" applyAlignment="1" applyProtection="1">
      <alignment vertical="center"/>
    </xf>
    <xf numFmtId="0" fontId="17" fillId="10" borderId="11" xfId="0" applyFont="1" applyFill="1" applyBorder="1" applyAlignment="1" applyProtection="1">
      <alignment horizontal="center" vertical="center"/>
    </xf>
    <xf numFmtId="0" fontId="17" fillId="10" borderId="11" xfId="0" applyFont="1" applyFill="1" applyBorder="1" applyAlignment="1" applyProtection="1">
      <alignment horizontal="centerContinuous" vertical="center"/>
    </xf>
    <xf numFmtId="0" fontId="17" fillId="10" borderId="4" xfId="0" applyFont="1" applyFill="1" applyBorder="1" applyAlignment="1" applyProtection="1">
      <alignment horizontal="centerContinuous" vertical="center"/>
    </xf>
    <xf numFmtId="0" fontId="17" fillId="10" borderId="0" xfId="0" applyFont="1" applyFill="1" applyBorder="1" applyAlignment="1" applyProtection="1">
      <alignment horizontal="centerContinuous" vertical="center"/>
    </xf>
    <xf numFmtId="0" fontId="17" fillId="10" borderId="13" xfId="0" applyFont="1" applyFill="1" applyBorder="1" applyAlignment="1" applyProtection="1">
      <alignment horizontal="centerContinuous" vertical="center"/>
    </xf>
    <xf numFmtId="0" fontId="17" fillId="10" borderId="14" xfId="0" applyFont="1" applyFill="1" applyBorder="1" applyAlignment="1" applyProtection="1">
      <alignment horizontal="centerContinuous" vertical="center"/>
    </xf>
    <xf numFmtId="1" fontId="17" fillId="10" borderId="12" xfId="0" applyNumberFormat="1" applyFont="1" applyFill="1" applyBorder="1" applyAlignment="1" applyProtection="1">
      <alignment vertical="center"/>
    </xf>
    <xf numFmtId="0" fontId="18" fillId="0" borderId="0" xfId="0" applyFont="1" applyFill="1" applyBorder="1" applyAlignment="1" applyProtection="1">
      <alignment horizontal="right"/>
      <protection locked="0"/>
    </xf>
    <xf numFmtId="0" fontId="17" fillId="9" borderId="3" xfId="0" applyFont="1" applyFill="1" applyBorder="1" applyAlignment="1" applyProtection="1">
      <alignment horizontal="left"/>
    </xf>
    <xf numFmtId="0" fontId="17" fillId="9" borderId="1" xfId="0" applyFont="1" applyFill="1" applyBorder="1" applyAlignment="1" applyProtection="1">
      <alignment horizontal="left"/>
    </xf>
    <xf numFmtId="0" fontId="12" fillId="4" borderId="0" xfId="0" applyFont="1" applyFill="1" applyBorder="1" applyAlignment="1" applyProtection="1">
      <alignment horizontal="right" vertical="center"/>
    </xf>
    <xf numFmtId="0" fontId="28" fillId="4" borderId="0" xfId="0" applyFont="1" applyFill="1" applyBorder="1" applyAlignment="1" applyProtection="1">
      <alignment horizontal="right" vertical="center"/>
    </xf>
    <xf numFmtId="0" fontId="17" fillId="11" borderId="1" xfId="0" applyFont="1" applyFill="1" applyBorder="1" applyAlignment="1" applyProtection="1">
      <alignment horizontal="left"/>
    </xf>
    <xf numFmtId="0" fontId="17" fillId="11" borderId="3" xfId="0" applyFont="1" applyFill="1" applyBorder="1" applyAlignment="1" applyProtection="1">
      <alignment horizontal="left"/>
    </xf>
    <xf numFmtId="1" fontId="17" fillId="11" borderId="2" xfId="0" applyNumberFormat="1" applyFont="1" applyFill="1" applyBorder="1" applyAlignment="1" applyProtection="1">
      <alignment horizontal="left"/>
    </xf>
    <xf numFmtId="0" fontId="17" fillId="9" borderId="1" xfId="0" applyFont="1" applyFill="1" applyBorder="1" applyAlignment="1" applyProtection="1"/>
    <xf numFmtId="1" fontId="17" fillId="9" borderId="2" xfId="0" applyNumberFormat="1" applyFont="1" applyFill="1" applyBorder="1" applyAlignment="1" applyProtection="1">
      <alignment horizontal="left"/>
    </xf>
    <xf numFmtId="0" fontId="29" fillId="0" borderId="0" xfId="0" applyFont="1" applyFill="1" applyBorder="1" applyAlignment="1" applyProtection="1">
      <protection locked="0"/>
    </xf>
    <xf numFmtId="0" fontId="17" fillId="10" borderId="22" xfId="0" applyFont="1" applyFill="1" applyBorder="1" applyAlignment="1" applyProtection="1">
      <alignment vertical="center"/>
    </xf>
    <xf numFmtId="0" fontId="17" fillId="9" borderId="3" xfId="0" quotePrefix="1" applyFont="1" applyFill="1" applyBorder="1" applyAlignment="1" applyProtection="1">
      <alignment horizontal="left"/>
    </xf>
    <xf numFmtId="9" fontId="18" fillId="0" borderId="22" xfId="0" applyNumberFormat="1" applyFont="1" applyFill="1" applyBorder="1" applyAlignment="1" applyProtection="1">
      <protection locked="0"/>
    </xf>
    <xf numFmtId="9" fontId="18" fillId="0" borderId="9" xfId="0" applyNumberFormat="1" applyFont="1" applyFill="1" applyBorder="1" applyAlignment="1" applyProtection="1">
      <protection locked="0"/>
    </xf>
    <xf numFmtId="0" fontId="17" fillId="10" borderId="10" xfId="0" applyFont="1" applyFill="1" applyBorder="1" applyAlignment="1" applyProtection="1">
      <alignment horizontal="centerContinuous" vertical="center"/>
    </xf>
    <xf numFmtId="0" fontId="17" fillId="10" borderId="12" xfId="0" applyFont="1" applyFill="1" applyBorder="1" applyAlignment="1" applyProtection="1">
      <alignment horizontal="centerContinuous" vertical="center"/>
    </xf>
    <xf numFmtId="0" fontId="24" fillId="2" borderId="36" xfId="0" applyFont="1" applyFill="1" applyBorder="1" applyAlignment="1">
      <alignment horizontal="center"/>
    </xf>
    <xf numFmtId="0" fontId="24" fillId="5" borderId="8" xfId="0" applyFont="1" applyFill="1" applyBorder="1" applyAlignment="1">
      <alignment horizontal="center"/>
    </xf>
    <xf numFmtId="0" fontId="24" fillId="2" borderId="8" xfId="0" applyFont="1" applyFill="1" applyBorder="1" applyAlignment="1">
      <alignment horizontal="center"/>
    </xf>
    <xf numFmtId="0" fontId="24" fillId="5" borderId="27" xfId="0" applyFont="1" applyFill="1" applyBorder="1" applyAlignment="1">
      <alignment horizontal="center"/>
    </xf>
    <xf numFmtId="0" fontId="25" fillId="5" borderId="0" xfId="0" quotePrefix="1" applyFont="1" applyFill="1" applyBorder="1" applyAlignment="1">
      <alignment horizontal="center"/>
    </xf>
    <xf numFmtId="0" fontId="25" fillId="2" borderId="0" xfId="0" quotePrefix="1" applyFont="1" applyFill="1" applyBorder="1" applyAlignment="1">
      <alignment horizontal="center"/>
    </xf>
    <xf numFmtId="0" fontId="24" fillId="2" borderId="0" xfId="0" quotePrefix="1" applyFont="1" applyFill="1" applyBorder="1" applyAlignment="1">
      <alignment horizontal="center"/>
    </xf>
    <xf numFmtId="0" fontId="24" fillId="5" borderId="0" xfId="0" quotePrefix="1" applyFont="1" applyFill="1" applyBorder="1" applyAlignment="1">
      <alignment horizontal="center"/>
    </xf>
    <xf numFmtId="0" fontId="17" fillId="9" borderId="38" xfId="0" applyFont="1" applyFill="1" applyBorder="1" applyAlignment="1" applyProtection="1">
      <alignment horizontal="left"/>
    </xf>
    <xf numFmtId="0" fontId="17" fillId="10" borderId="37" xfId="0" applyFont="1" applyFill="1" applyBorder="1" applyAlignment="1" applyProtection="1">
      <alignment horizontal="centerContinuous" vertical="center"/>
    </xf>
    <xf numFmtId="0" fontId="17" fillId="9" borderId="35" xfId="0" applyFont="1" applyFill="1" applyBorder="1" applyAlignment="1" applyProtection="1">
      <alignment horizontal="left"/>
    </xf>
    <xf numFmtId="0" fontId="17" fillId="10" borderId="40" xfId="0" applyFont="1" applyFill="1" applyBorder="1" applyAlignment="1" applyProtection="1">
      <alignment horizontal="center" vertical="center"/>
    </xf>
    <xf numFmtId="164" fontId="30" fillId="0" borderId="0" xfId="0" applyNumberFormat="1" applyFont="1" applyFill="1" applyBorder="1" applyAlignment="1" applyProtection="1">
      <alignment horizontal="right"/>
    </xf>
    <xf numFmtId="164" fontId="18" fillId="0" borderId="0" xfId="0" applyNumberFormat="1" applyFont="1" applyFill="1" applyBorder="1" applyAlignment="1" applyProtection="1">
      <alignment horizontal="right"/>
      <protection locked="0"/>
    </xf>
    <xf numFmtId="0" fontId="17" fillId="12" borderId="10" xfId="0" applyFont="1" applyFill="1" applyBorder="1" applyAlignment="1" applyProtection="1">
      <alignment vertical="center"/>
    </xf>
    <xf numFmtId="0" fontId="17" fillId="12" borderId="11" xfId="0" applyFont="1" applyFill="1" applyBorder="1" applyAlignment="1" applyProtection="1">
      <alignment horizontal="center" vertical="center"/>
    </xf>
    <xf numFmtId="0" fontId="17" fillId="12" borderId="10" xfId="0" applyFont="1" applyFill="1" applyBorder="1" applyAlignment="1" applyProtection="1">
      <alignment horizontal="centerContinuous" vertical="center"/>
    </xf>
    <xf numFmtId="0" fontId="17" fillId="12" borderId="12" xfId="0" applyFont="1" applyFill="1" applyBorder="1" applyAlignment="1" applyProtection="1">
      <alignment horizontal="centerContinuous" vertical="center"/>
    </xf>
    <xf numFmtId="0" fontId="17" fillId="12" borderId="11" xfId="0" applyFont="1" applyFill="1" applyBorder="1" applyAlignment="1" applyProtection="1">
      <alignment horizontal="centerContinuous" vertical="center"/>
    </xf>
    <xf numFmtId="0" fontId="17" fillId="12" borderId="22" xfId="0" applyFont="1" applyFill="1" applyBorder="1" applyAlignment="1" applyProtection="1">
      <alignment vertical="center"/>
    </xf>
    <xf numFmtId="0" fontId="17" fillId="12" borderId="4" xfId="0" applyFont="1" applyFill="1" applyBorder="1" applyAlignment="1" applyProtection="1">
      <alignment horizontal="centerContinuous" vertical="center"/>
    </xf>
    <xf numFmtId="0" fontId="17" fillId="12" borderId="0" xfId="0" applyFont="1" applyFill="1" applyBorder="1" applyAlignment="1" applyProtection="1">
      <alignment horizontal="centerContinuous" vertical="center"/>
    </xf>
    <xf numFmtId="0" fontId="17" fillId="12" borderId="13" xfId="0" applyFont="1" applyFill="1" applyBorder="1" applyAlignment="1" applyProtection="1">
      <alignment horizontal="centerContinuous" vertical="center"/>
    </xf>
    <xf numFmtId="0" fontId="17" fillId="12" borderId="14" xfId="0" applyFont="1" applyFill="1" applyBorder="1" applyAlignment="1" applyProtection="1">
      <alignment horizontal="centerContinuous" vertical="center"/>
    </xf>
    <xf numFmtId="0" fontId="17" fillId="12" borderId="40" xfId="0" applyFont="1" applyFill="1" applyBorder="1" applyAlignment="1" applyProtection="1">
      <alignment horizontal="center" vertical="center"/>
    </xf>
    <xf numFmtId="0" fontId="17" fillId="12" borderId="37" xfId="0" applyFont="1" applyFill="1" applyBorder="1" applyAlignment="1" applyProtection="1">
      <alignment horizontal="centerContinuous" vertical="center"/>
    </xf>
    <xf numFmtId="0" fontId="17" fillId="11" borderId="1" xfId="0" applyFont="1" applyFill="1" applyBorder="1" applyAlignment="1" applyProtection="1"/>
    <xf numFmtId="0" fontId="17" fillId="11" borderId="3" xfId="0" quotePrefix="1" applyFont="1" applyFill="1" applyBorder="1" applyAlignment="1" applyProtection="1">
      <alignment horizontal="left"/>
    </xf>
    <xf numFmtId="0" fontId="17" fillId="11" borderId="35" xfId="0" applyFont="1" applyFill="1" applyBorder="1" applyAlignment="1" applyProtection="1">
      <alignment horizontal="left"/>
    </xf>
    <xf numFmtId="0" fontId="17" fillId="11" borderId="38" xfId="0" applyFont="1" applyFill="1" applyBorder="1" applyAlignment="1" applyProtection="1">
      <alignment horizontal="left"/>
    </xf>
    <xf numFmtId="0" fontId="17" fillId="13" borderId="1" xfId="0" applyFont="1" applyFill="1" applyBorder="1" applyAlignment="1" applyProtection="1">
      <alignment horizontal="center"/>
    </xf>
    <xf numFmtId="0" fontId="17" fillId="13" borderId="35" xfId="0" applyFont="1" applyFill="1" applyBorder="1" applyAlignment="1" applyProtection="1">
      <alignment horizontal="left"/>
    </xf>
    <xf numFmtId="9" fontId="18" fillId="0" borderId="4" xfId="0" applyNumberFormat="1" applyFont="1" applyFill="1" applyBorder="1" applyAlignment="1" applyProtection="1">
      <protection locked="0"/>
    </xf>
    <xf numFmtId="0" fontId="8" fillId="4" borderId="3" xfId="0" applyFont="1" applyFill="1" applyBorder="1" applyAlignment="1" applyProtection="1">
      <alignment horizontal="right" vertical="center"/>
    </xf>
    <xf numFmtId="0" fontId="8" fillId="4" borderId="0" xfId="0" applyFont="1" applyFill="1" applyBorder="1" applyAlignment="1" applyProtection="1">
      <alignment horizontal="right" vertical="center"/>
    </xf>
    <xf numFmtId="0" fontId="17" fillId="14" borderId="3" xfId="0" applyFont="1" applyFill="1" applyBorder="1" applyAlignment="1" applyProtection="1">
      <alignment horizontal="left"/>
    </xf>
    <xf numFmtId="0" fontId="17" fillId="14" borderId="2" xfId="0" applyFont="1" applyFill="1" applyBorder="1" applyAlignment="1" applyProtection="1">
      <alignment horizontal="left"/>
    </xf>
    <xf numFmtId="0" fontId="17" fillId="15" borderId="3" xfId="0" quotePrefix="1" applyFont="1" applyFill="1" applyBorder="1" applyAlignment="1" applyProtection="1">
      <alignment horizontal="left"/>
    </xf>
    <xf numFmtId="0" fontId="17" fillId="15" borderId="3" xfId="0" applyFont="1" applyFill="1" applyBorder="1" applyAlignment="1" applyProtection="1">
      <alignment horizontal="left"/>
    </xf>
    <xf numFmtId="0" fontId="17" fillId="15" borderId="2" xfId="0" applyFont="1" applyFill="1" applyBorder="1" applyAlignment="1" applyProtection="1">
      <alignment horizontal="left"/>
    </xf>
    <xf numFmtId="0" fontId="17" fillId="10" borderId="9" xfId="0" applyFont="1" applyFill="1" applyBorder="1" applyAlignment="1" applyProtection="1">
      <alignment horizontal="centerContinuous" vertical="center"/>
    </xf>
    <xf numFmtId="0" fontId="22" fillId="4" borderId="0" xfId="0" applyNumberFormat="1" applyFont="1" applyFill="1" applyBorder="1" applyProtection="1"/>
    <xf numFmtId="0" fontId="8" fillId="4" borderId="3" xfId="0" applyNumberFormat="1" applyFont="1" applyFill="1" applyBorder="1" applyAlignment="1" applyProtection="1">
      <alignment horizontal="right" vertical="center"/>
    </xf>
    <xf numFmtId="0" fontId="17" fillId="12" borderId="10" xfId="0" applyNumberFormat="1" applyFont="1" applyFill="1" applyBorder="1" applyAlignment="1" applyProtection="1">
      <alignment horizontal="centerContinuous" vertical="center"/>
    </xf>
    <xf numFmtId="0" fontId="17" fillId="12" borderId="12" xfId="0" applyNumberFormat="1" applyFont="1" applyFill="1" applyBorder="1" applyAlignment="1" applyProtection="1">
      <alignment horizontal="centerContinuous" vertical="center"/>
    </xf>
    <xf numFmtId="0" fontId="17" fillId="11" borderId="1" xfId="0" applyNumberFormat="1" applyFont="1" applyFill="1" applyBorder="1" applyAlignment="1" applyProtection="1">
      <alignment horizontal="left"/>
    </xf>
    <xf numFmtId="0" fontId="18" fillId="0" borderId="0" xfId="0" applyNumberFormat="1" applyFont="1" applyProtection="1">
      <protection locked="0"/>
    </xf>
    <xf numFmtId="165" fontId="28" fillId="4" borderId="0" xfId="0" applyNumberFormat="1" applyFont="1" applyFill="1" applyBorder="1" applyAlignment="1" applyProtection="1">
      <alignment horizontal="right" vertical="center"/>
    </xf>
    <xf numFmtId="165" fontId="23" fillId="4" borderId="0" xfId="0" applyNumberFormat="1" applyFont="1" applyFill="1" applyBorder="1" applyAlignment="1" applyProtection="1">
      <alignment horizontal="right"/>
    </xf>
    <xf numFmtId="165" fontId="17" fillId="11" borderId="0" xfId="0" applyNumberFormat="1" applyFont="1" applyFill="1" applyBorder="1" applyAlignment="1" applyProtection="1">
      <alignment horizontal="left"/>
    </xf>
    <xf numFmtId="165" fontId="18" fillId="0" borderId="0" xfId="0" applyNumberFormat="1" applyFont="1" applyProtection="1">
      <protection locked="0"/>
    </xf>
    <xf numFmtId="0" fontId="18" fillId="0" borderId="4" xfId="0" applyNumberFormat="1" applyFont="1" applyFill="1" applyBorder="1" applyAlignment="1" applyProtection="1">
      <alignment horizontal="right"/>
      <protection locked="0"/>
    </xf>
    <xf numFmtId="0" fontId="18" fillId="0" borderId="4" xfId="0" applyFont="1" applyFill="1" applyBorder="1" applyAlignment="1" applyProtection="1">
      <alignment horizontal="right"/>
      <protection locked="0"/>
    </xf>
    <xf numFmtId="0" fontId="18" fillId="0" borderId="11" xfId="0" applyFont="1" applyFill="1" applyBorder="1" applyAlignment="1" applyProtection="1">
      <alignment horizontal="right"/>
      <protection locked="0"/>
    </xf>
    <xf numFmtId="0" fontId="18" fillId="0" borderId="9" xfId="0" applyFont="1" applyFill="1" applyBorder="1" applyAlignment="1" applyProtection="1">
      <alignment horizontal="right"/>
      <protection locked="0"/>
    </xf>
    <xf numFmtId="0" fontId="18" fillId="0" borderId="39" xfId="0" applyFont="1" applyFill="1" applyBorder="1" applyAlignment="1" applyProtection="1">
      <alignment horizontal="right"/>
      <protection locked="0"/>
    </xf>
    <xf numFmtId="1" fontId="21" fillId="0" borderId="5" xfId="0" applyNumberFormat="1" applyFont="1" applyFill="1" applyBorder="1" applyAlignment="1" applyProtection="1">
      <alignment horizontal="right"/>
    </xf>
    <xf numFmtId="0" fontId="18" fillId="0" borderId="5" xfId="0" applyFont="1" applyFill="1" applyBorder="1" applyAlignment="1" applyProtection="1">
      <alignment horizontal="right"/>
      <protection locked="0"/>
    </xf>
    <xf numFmtId="1" fontId="17" fillId="12" borderId="11" xfId="0" applyNumberFormat="1" applyFont="1" applyFill="1" applyBorder="1" applyAlignment="1" applyProtection="1">
      <alignment horizontal="centerContinuous" vertical="center"/>
    </xf>
    <xf numFmtId="165" fontId="17" fillId="12" borderId="0" xfId="0" applyNumberFormat="1" applyFont="1" applyFill="1" applyBorder="1" applyAlignment="1" applyProtection="1">
      <alignment horizontal="centerContinuous" vertical="center"/>
    </xf>
    <xf numFmtId="1" fontId="18" fillId="0" borderId="0" xfId="0" applyNumberFormat="1" applyFont="1" applyProtection="1">
      <protection locked="0"/>
    </xf>
    <xf numFmtId="0" fontId="17" fillId="14" borderId="41" xfId="0" quotePrefix="1" applyFont="1" applyFill="1" applyBorder="1" applyAlignment="1" applyProtection="1">
      <alignment horizontal="left"/>
    </xf>
    <xf numFmtId="0" fontId="17" fillId="14" borderId="42" xfId="0" quotePrefix="1" applyFont="1" applyFill="1" applyBorder="1" applyAlignment="1" applyProtection="1">
      <alignment horizontal="left"/>
    </xf>
    <xf numFmtId="0" fontId="18" fillId="0" borderId="43" xfId="0" applyFont="1" applyFill="1" applyBorder="1" applyAlignment="1" applyProtection="1">
      <alignment horizontal="right"/>
      <protection locked="0"/>
    </xf>
    <xf numFmtId="0" fontId="18" fillId="0" borderId="44" xfId="0" applyFont="1" applyFill="1" applyBorder="1" applyAlignment="1" applyProtection="1">
      <alignment horizontal="right"/>
      <protection locked="0"/>
    </xf>
    <xf numFmtId="165" fontId="21" fillId="0" borderId="9" xfId="0" applyNumberFormat="1" applyFont="1" applyFill="1" applyBorder="1" applyAlignment="1" applyProtection="1">
      <alignment horizontal="right"/>
    </xf>
  </cellXfs>
  <cellStyles count="3">
    <cellStyle name="Hyperlink" xfId="1" builtinId="8"/>
    <cellStyle name="Normal" xfId="0" builtinId="0"/>
    <cellStyle name="Normal 2" xfId="2"/>
  </cellStyles>
  <dxfs count="50">
    <dxf>
      <font>
        <condense val="0"/>
        <extend val="0"/>
        <color indexed="23"/>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ill>
        <patternFill>
          <bgColor indexed="39"/>
        </patternFill>
      </fill>
    </dxf>
    <dxf>
      <font>
        <color rgb="FFC00000"/>
      </font>
    </dxf>
    <dxf>
      <font>
        <color rgb="FF00B050"/>
      </font>
    </dxf>
    <dxf>
      <font>
        <color rgb="FF7030A0"/>
      </font>
    </dxf>
    <dxf>
      <fill>
        <patternFill>
          <bgColor indexed="39"/>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FFCCFF"/>
      <rgbColor rgb="00CC9900"/>
      <rgbColor rgb="00FFFFCC"/>
      <rgbColor rgb="00CCECFF"/>
      <rgbColor rgb="003333CC"/>
      <rgbColor rgb="0099CCFF"/>
      <rgbColor rgb="00CCCCFF"/>
      <rgbColor rgb="00EAEAEA"/>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CCFF"/>
      <color rgb="FF0000FF"/>
      <color rgb="FF0066FF"/>
      <color rgb="FF969696"/>
      <color rgb="FFB2B2B2"/>
      <color rgb="FF8080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fantasycube.com"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3" name="Picture 2">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6227" cy="4301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198293</xdr:colOff>
      <xdr:row>0</xdr:row>
      <xdr:rowOff>430149</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236393</xdr:colOff>
      <xdr:row>0</xdr:row>
      <xdr:rowOff>430149</xdr:rowOff>
    </xdr:to>
    <xdr:pic>
      <xdr:nvPicPr>
        <xdr:cNvPr id="2" name="Picture 1">
          <a:hlinkClick xmlns:r="http://schemas.openxmlformats.org/officeDocument/2006/relationships" r:id="rId1"/>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0"/>
          <a:ext cx="2027093" cy="4301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ports.yahoo.com/nfl/players/25773" TargetMode="External"/><Relationship Id="rId21" Type="http://schemas.openxmlformats.org/officeDocument/2006/relationships/hyperlink" Target="http://sports.yahoo.com/nfl/players/24858" TargetMode="External"/><Relationship Id="rId42" Type="http://schemas.openxmlformats.org/officeDocument/2006/relationships/hyperlink" Target="http://sports.yahoo.com/nfl/players/9514" TargetMode="External"/><Relationship Id="rId63" Type="http://schemas.openxmlformats.org/officeDocument/2006/relationships/hyperlink" Target="http://sports.yahoo.com/nfl/players/25723" TargetMode="External"/><Relationship Id="rId84" Type="http://schemas.openxmlformats.org/officeDocument/2006/relationships/hyperlink" Target="http://sports.yahoo.com/nfl/players/25785" TargetMode="External"/><Relationship Id="rId138" Type="http://schemas.openxmlformats.org/officeDocument/2006/relationships/hyperlink" Target="http://sports.yahoo.com/nfl/players/8790" TargetMode="External"/><Relationship Id="rId159" Type="http://schemas.openxmlformats.org/officeDocument/2006/relationships/hyperlink" Target="http://sports.yahoo.com/nfl/players/25742" TargetMode="External"/><Relationship Id="rId170" Type="http://schemas.openxmlformats.org/officeDocument/2006/relationships/hyperlink" Target="http://sports.yahoo.com/nfl/players/26662" TargetMode="External"/><Relationship Id="rId191" Type="http://schemas.openxmlformats.org/officeDocument/2006/relationships/hyperlink" Target="http://sports.yahoo.com/nfl/players/6867" TargetMode="External"/><Relationship Id="rId205" Type="http://schemas.openxmlformats.org/officeDocument/2006/relationships/hyperlink" Target="http://sports.yahoo.com/nfl/players/27422" TargetMode="External"/><Relationship Id="rId226" Type="http://schemas.openxmlformats.org/officeDocument/2006/relationships/hyperlink" Target="http://sports.yahoo.com/nfl/players/7544" TargetMode="External"/><Relationship Id="rId107" Type="http://schemas.openxmlformats.org/officeDocument/2006/relationships/hyperlink" Target="http://sports.yahoo.com/nfl/players/25876" TargetMode="External"/><Relationship Id="rId11" Type="http://schemas.openxmlformats.org/officeDocument/2006/relationships/hyperlink" Target="http://sports.yahoo.com/nfl/players/23997" TargetMode="External"/><Relationship Id="rId32" Type="http://schemas.openxmlformats.org/officeDocument/2006/relationships/hyperlink" Target="http://sports.yahoo.com/nfl/players/6762" TargetMode="External"/><Relationship Id="rId53" Type="http://schemas.openxmlformats.org/officeDocument/2006/relationships/hyperlink" Target="http://sports.yahoo.com/nfl/players/7203" TargetMode="External"/><Relationship Id="rId74" Type="http://schemas.openxmlformats.org/officeDocument/2006/relationships/hyperlink" Target="http://sports.yahoo.com/nfl/players/24035" TargetMode="External"/><Relationship Id="rId128" Type="http://schemas.openxmlformats.org/officeDocument/2006/relationships/hyperlink" Target="http://sports.yahoo.com/nfl/players/24961" TargetMode="External"/><Relationship Id="rId149" Type="http://schemas.openxmlformats.org/officeDocument/2006/relationships/hyperlink" Target="http://sports.yahoo.com/nfl/players/26561" TargetMode="External"/><Relationship Id="rId5" Type="http://schemas.openxmlformats.org/officeDocument/2006/relationships/hyperlink" Target="http://sports.yahoo.com/nfl/players/26684" TargetMode="External"/><Relationship Id="rId95" Type="http://schemas.openxmlformats.org/officeDocument/2006/relationships/hyperlink" Target="http://sports.yahoo.com/nfl/players/8063" TargetMode="External"/><Relationship Id="rId160" Type="http://schemas.openxmlformats.org/officeDocument/2006/relationships/hyperlink" Target="http://sports.yahoo.com/nfl/players/25774" TargetMode="External"/><Relationship Id="rId181" Type="http://schemas.openxmlformats.org/officeDocument/2006/relationships/hyperlink" Target="http://sports.yahoo.com/nfl/players/6663" TargetMode="External"/><Relationship Id="rId216" Type="http://schemas.openxmlformats.org/officeDocument/2006/relationships/hyperlink" Target="http://sports.yahoo.com/nfl/players/8298" TargetMode="External"/><Relationship Id="rId237" Type="http://schemas.openxmlformats.org/officeDocument/2006/relationships/hyperlink" Target="http://sports.yahoo.com/nfl/players/9517" TargetMode="External"/><Relationship Id="rId22" Type="http://schemas.openxmlformats.org/officeDocument/2006/relationships/hyperlink" Target="http://sports.yahoo.com/nfl/players/25755" TargetMode="External"/><Relationship Id="rId43" Type="http://schemas.openxmlformats.org/officeDocument/2006/relationships/hyperlink" Target="http://sports.yahoo.com/nfl/players/27582" TargetMode="External"/><Relationship Id="rId64" Type="http://schemas.openxmlformats.org/officeDocument/2006/relationships/hyperlink" Target="http://sports.yahoo.com/nfl/players/24889" TargetMode="External"/><Relationship Id="rId118" Type="http://schemas.openxmlformats.org/officeDocument/2006/relationships/hyperlink" Target="http://sports.yahoo.com/nfl/players/27631" TargetMode="External"/><Relationship Id="rId139" Type="http://schemas.openxmlformats.org/officeDocument/2006/relationships/hyperlink" Target="http://sports.yahoo.com/nfl/players/9393" TargetMode="External"/><Relationship Id="rId85" Type="http://schemas.openxmlformats.org/officeDocument/2006/relationships/hyperlink" Target="http://sports.yahoo.com/nfl/players/8561" TargetMode="External"/><Relationship Id="rId150" Type="http://schemas.openxmlformats.org/officeDocument/2006/relationships/hyperlink" Target="http://sports.yahoo.com/nfl/players/27583" TargetMode="External"/><Relationship Id="rId171" Type="http://schemas.openxmlformats.org/officeDocument/2006/relationships/hyperlink" Target="http://sports.yahoo.com/nfl/players/27538" TargetMode="External"/><Relationship Id="rId192" Type="http://schemas.openxmlformats.org/officeDocument/2006/relationships/hyperlink" Target="http://sports.yahoo.com/nfl/players/27187" TargetMode="External"/><Relationship Id="rId206" Type="http://schemas.openxmlformats.org/officeDocument/2006/relationships/hyperlink" Target="http://sports.yahoo.com/nfl/players/26455" TargetMode="External"/><Relationship Id="rId227" Type="http://schemas.openxmlformats.org/officeDocument/2006/relationships/hyperlink" Target="http://sports.yahoo.com/nfl/players/27641" TargetMode="External"/><Relationship Id="rId201" Type="http://schemas.openxmlformats.org/officeDocument/2006/relationships/hyperlink" Target="http://sports.yahoo.com/nfl/players/6407" TargetMode="External"/><Relationship Id="rId222" Type="http://schemas.openxmlformats.org/officeDocument/2006/relationships/hyperlink" Target="http://sports.yahoo.com/nfl/players/8327" TargetMode="External"/><Relationship Id="rId12" Type="http://schemas.openxmlformats.org/officeDocument/2006/relationships/hyperlink" Target="http://sports.yahoo.com/nfl/players/24791" TargetMode="External"/><Relationship Id="rId17" Type="http://schemas.openxmlformats.org/officeDocument/2006/relationships/hyperlink" Target="http://sports.yahoo.com/nfl/players/26783" TargetMode="External"/><Relationship Id="rId33" Type="http://schemas.openxmlformats.org/officeDocument/2006/relationships/hyperlink" Target="http://sports.yahoo.com/nfl/players/26810" TargetMode="External"/><Relationship Id="rId38" Type="http://schemas.openxmlformats.org/officeDocument/2006/relationships/hyperlink" Target="http://sports.yahoo.com/nfl/players/6339" TargetMode="External"/><Relationship Id="rId59" Type="http://schemas.openxmlformats.org/officeDocument/2006/relationships/hyperlink" Target="http://sports.yahoo.com/nfl/players/24017" TargetMode="External"/><Relationship Id="rId103" Type="http://schemas.openxmlformats.org/officeDocument/2006/relationships/hyperlink" Target="http://sports.yahoo.com/nfl/players/9293" TargetMode="External"/><Relationship Id="rId108" Type="http://schemas.openxmlformats.org/officeDocument/2006/relationships/hyperlink" Target="http://sports.yahoo.com/nfl/players/6770" TargetMode="External"/><Relationship Id="rId124" Type="http://schemas.openxmlformats.org/officeDocument/2006/relationships/hyperlink" Target="http://sports.yahoo.com/nfl/players/26682" TargetMode="External"/><Relationship Id="rId129" Type="http://schemas.openxmlformats.org/officeDocument/2006/relationships/hyperlink" Target="http://sports.yahoo.com/nfl/players/5521" TargetMode="External"/><Relationship Id="rId54" Type="http://schemas.openxmlformats.org/officeDocument/2006/relationships/hyperlink" Target="http://sports.yahoo.com/nfl/players/25802" TargetMode="External"/><Relationship Id="rId70" Type="http://schemas.openxmlformats.org/officeDocument/2006/relationships/hyperlink" Target="http://sports.yahoo.com/nfl/players/25730" TargetMode="External"/><Relationship Id="rId75" Type="http://schemas.openxmlformats.org/officeDocument/2006/relationships/hyperlink" Target="http://sports.yahoo.com/nfl/players/6624" TargetMode="External"/><Relationship Id="rId91" Type="http://schemas.openxmlformats.org/officeDocument/2006/relationships/hyperlink" Target="http://sports.yahoo.com/nfl/players/24057" TargetMode="External"/><Relationship Id="rId96" Type="http://schemas.openxmlformats.org/officeDocument/2006/relationships/hyperlink" Target="http://sports.yahoo.com/nfl/players/24089" TargetMode="External"/><Relationship Id="rId140" Type="http://schemas.openxmlformats.org/officeDocument/2006/relationships/hyperlink" Target="http://sports.yahoo.com/nfl/players/26644" TargetMode="External"/><Relationship Id="rId145" Type="http://schemas.openxmlformats.org/officeDocument/2006/relationships/hyperlink" Target="http://sports.yahoo.com/nfl/players/26657" TargetMode="External"/><Relationship Id="rId161" Type="http://schemas.openxmlformats.org/officeDocument/2006/relationships/hyperlink" Target="http://sports.yahoo.com/nfl/players/25744" TargetMode="External"/><Relationship Id="rId166" Type="http://schemas.openxmlformats.org/officeDocument/2006/relationships/hyperlink" Target="http://sports.yahoo.com/nfl/players/27666" TargetMode="External"/><Relationship Id="rId182" Type="http://schemas.openxmlformats.org/officeDocument/2006/relationships/hyperlink" Target="http://sports.yahoo.com/nfl/players/24093" TargetMode="External"/><Relationship Id="rId187" Type="http://schemas.openxmlformats.org/officeDocument/2006/relationships/hyperlink" Target="http://sports.yahoo.com/nfl/players/7426" TargetMode="External"/><Relationship Id="rId217" Type="http://schemas.openxmlformats.org/officeDocument/2006/relationships/hyperlink" Target="http://sports.yahoo.com/nfl/players/6765" TargetMode="External"/><Relationship Id="rId1" Type="http://schemas.openxmlformats.org/officeDocument/2006/relationships/hyperlink" Target="http://www.fantasycube.com/" TargetMode="External"/><Relationship Id="rId6" Type="http://schemas.openxmlformats.org/officeDocument/2006/relationships/hyperlink" Target="http://sports.yahoo.com/nfl/players/8266" TargetMode="External"/><Relationship Id="rId212" Type="http://schemas.openxmlformats.org/officeDocument/2006/relationships/hyperlink" Target="http://sports.yahoo.com/nfl/players/24932" TargetMode="External"/><Relationship Id="rId233" Type="http://schemas.openxmlformats.org/officeDocument/2006/relationships/hyperlink" Target="http://sports.yahoo.com/nfl/players/26006" TargetMode="External"/><Relationship Id="rId238" Type="http://schemas.openxmlformats.org/officeDocument/2006/relationships/printerSettings" Target="../printerSettings/printerSettings1.bin"/><Relationship Id="rId23" Type="http://schemas.openxmlformats.org/officeDocument/2006/relationships/hyperlink" Target="http://sports.yahoo.com/nfl/players/5479" TargetMode="External"/><Relationship Id="rId28" Type="http://schemas.openxmlformats.org/officeDocument/2006/relationships/hyperlink" Target="http://sports.yahoo.com/nfl/players/25883" TargetMode="External"/><Relationship Id="rId49" Type="http://schemas.openxmlformats.org/officeDocument/2006/relationships/hyperlink" Target="http://sports.yahoo.com/nfl/players/8826" TargetMode="External"/><Relationship Id="rId114" Type="http://schemas.openxmlformats.org/officeDocument/2006/relationships/hyperlink" Target="http://sports.yahoo.com/nfl/players/9037" TargetMode="External"/><Relationship Id="rId119" Type="http://schemas.openxmlformats.org/officeDocument/2006/relationships/hyperlink" Target="http://sports.yahoo.com/nfl/players/24822" TargetMode="External"/><Relationship Id="rId44" Type="http://schemas.openxmlformats.org/officeDocument/2006/relationships/hyperlink" Target="http://sports.yahoo.com/nfl/players/9274" TargetMode="External"/><Relationship Id="rId60" Type="http://schemas.openxmlformats.org/officeDocument/2006/relationships/hyperlink" Target="http://sports.yahoo.com/nfl/players/8780" TargetMode="External"/><Relationship Id="rId65" Type="http://schemas.openxmlformats.org/officeDocument/2006/relationships/hyperlink" Target="http://sports.yahoo.com/nfl/players/24845" TargetMode="External"/><Relationship Id="rId81" Type="http://schemas.openxmlformats.org/officeDocument/2006/relationships/hyperlink" Target="http://sports.yahoo.com/nfl/players/26697" TargetMode="External"/><Relationship Id="rId86" Type="http://schemas.openxmlformats.org/officeDocument/2006/relationships/hyperlink" Target="http://sports.yahoo.com/nfl/players/25713" TargetMode="External"/><Relationship Id="rId130" Type="http://schemas.openxmlformats.org/officeDocument/2006/relationships/hyperlink" Target="http://sports.yahoo.com/nfl/players/26702" TargetMode="External"/><Relationship Id="rId135" Type="http://schemas.openxmlformats.org/officeDocument/2006/relationships/hyperlink" Target="http://sports.yahoo.com/nfl/players/5967" TargetMode="External"/><Relationship Id="rId151" Type="http://schemas.openxmlformats.org/officeDocument/2006/relationships/hyperlink" Target="http://sports.yahoo.com/nfl/players/7206" TargetMode="External"/><Relationship Id="rId156" Type="http://schemas.openxmlformats.org/officeDocument/2006/relationships/hyperlink" Target="http://sports.yahoo.com/nfl/players/9291" TargetMode="External"/><Relationship Id="rId177" Type="http://schemas.openxmlformats.org/officeDocument/2006/relationships/hyperlink" Target="http://sports.yahoo.com/nfl/players/7847" TargetMode="External"/><Relationship Id="rId198" Type="http://schemas.openxmlformats.org/officeDocument/2006/relationships/hyperlink" Target="http://sports.yahoo.com/nfl/players/23996" TargetMode="External"/><Relationship Id="rId172" Type="http://schemas.openxmlformats.org/officeDocument/2006/relationships/hyperlink" Target="http://sports.yahoo.com/nfl/players/24053" TargetMode="External"/><Relationship Id="rId193" Type="http://schemas.openxmlformats.org/officeDocument/2006/relationships/hyperlink" Target="http://sports.yahoo.com/nfl/players/8861" TargetMode="External"/><Relationship Id="rId202" Type="http://schemas.openxmlformats.org/officeDocument/2006/relationships/hyperlink" Target="http://sports.yahoo.com/nfl/players/24940" TargetMode="External"/><Relationship Id="rId207" Type="http://schemas.openxmlformats.org/officeDocument/2006/relationships/hyperlink" Target="http://sports.yahoo.com/nfl/players/27235" TargetMode="External"/><Relationship Id="rId223" Type="http://schemas.openxmlformats.org/officeDocument/2006/relationships/hyperlink" Target="http://sports.yahoo.com/nfl/players/24856" TargetMode="External"/><Relationship Id="rId228" Type="http://schemas.openxmlformats.org/officeDocument/2006/relationships/hyperlink" Target="http://sports.yahoo.com/nfl/players/26685" TargetMode="External"/><Relationship Id="rId13" Type="http://schemas.openxmlformats.org/officeDocument/2006/relationships/hyperlink" Target="http://sports.yahoo.com/nfl/players/23999" TargetMode="External"/><Relationship Id="rId18" Type="http://schemas.openxmlformats.org/officeDocument/2006/relationships/hyperlink" Target="http://sports.yahoo.com/nfl/players/4256" TargetMode="External"/><Relationship Id="rId39" Type="http://schemas.openxmlformats.org/officeDocument/2006/relationships/hyperlink" Target="http://sports.yahoo.com/nfl/players/8982" TargetMode="External"/><Relationship Id="rId109" Type="http://schemas.openxmlformats.org/officeDocument/2006/relationships/hyperlink" Target="http://sports.yahoo.com/nfl/players/7776" TargetMode="External"/><Relationship Id="rId34" Type="http://schemas.openxmlformats.org/officeDocument/2006/relationships/hyperlink" Target="http://sports.yahoo.com/nfl/players/7237" TargetMode="External"/><Relationship Id="rId50" Type="http://schemas.openxmlformats.org/officeDocument/2006/relationships/hyperlink" Target="http://sports.yahoo.com/nfl/players/24843" TargetMode="External"/><Relationship Id="rId55" Type="http://schemas.openxmlformats.org/officeDocument/2006/relationships/hyperlink" Target="http://sports.yahoo.com/nfl/players/9265" TargetMode="External"/><Relationship Id="rId76" Type="http://schemas.openxmlformats.org/officeDocument/2006/relationships/hyperlink" Target="http://sports.yahoo.com/nfl/players/6783" TargetMode="External"/><Relationship Id="rId97" Type="http://schemas.openxmlformats.org/officeDocument/2006/relationships/hyperlink" Target="http://sports.yahoo.com/nfl/players/27548" TargetMode="External"/><Relationship Id="rId104" Type="http://schemas.openxmlformats.org/officeDocument/2006/relationships/hyperlink" Target="http://sports.yahoo.com/nfl/players/9560" TargetMode="External"/><Relationship Id="rId120" Type="http://schemas.openxmlformats.org/officeDocument/2006/relationships/hyperlink" Target="http://sports.yahoo.com/nfl/players/26631" TargetMode="External"/><Relationship Id="rId125" Type="http://schemas.openxmlformats.org/officeDocument/2006/relationships/hyperlink" Target="http://sports.yahoo.com/nfl/players/25807" TargetMode="External"/><Relationship Id="rId141" Type="http://schemas.openxmlformats.org/officeDocument/2006/relationships/hyperlink" Target="http://sports.yahoo.com/nfl/players/9372" TargetMode="External"/><Relationship Id="rId146" Type="http://schemas.openxmlformats.org/officeDocument/2006/relationships/hyperlink" Target="http://sports.yahoo.com/nfl/players/7801" TargetMode="External"/><Relationship Id="rId167" Type="http://schemas.openxmlformats.org/officeDocument/2006/relationships/hyperlink" Target="http://sports.yahoo.com/nfl/players/8021" TargetMode="External"/><Relationship Id="rId188" Type="http://schemas.openxmlformats.org/officeDocument/2006/relationships/hyperlink" Target="http://sports.yahoo.com/nfl/players/27009" TargetMode="External"/><Relationship Id="rId7" Type="http://schemas.openxmlformats.org/officeDocument/2006/relationships/hyperlink" Target="http://sports.yahoo.com/nfl/players/8821" TargetMode="External"/><Relationship Id="rId71" Type="http://schemas.openxmlformats.org/officeDocument/2006/relationships/hyperlink" Target="http://sports.yahoo.com/nfl/players/8801" TargetMode="External"/><Relationship Id="rId92" Type="http://schemas.openxmlformats.org/officeDocument/2006/relationships/hyperlink" Target="http://sports.yahoo.com/nfl/players/9348" TargetMode="External"/><Relationship Id="rId162" Type="http://schemas.openxmlformats.org/officeDocument/2006/relationships/hyperlink" Target="http://sports.yahoo.com/nfl/players/9039" TargetMode="External"/><Relationship Id="rId183" Type="http://schemas.openxmlformats.org/officeDocument/2006/relationships/hyperlink" Target="http://sports.yahoo.com/nfl/players/8800" TargetMode="External"/><Relationship Id="rId213" Type="http://schemas.openxmlformats.org/officeDocument/2006/relationships/hyperlink" Target="http://sports.yahoo.com/nfl/players/7802" TargetMode="External"/><Relationship Id="rId218" Type="http://schemas.openxmlformats.org/officeDocument/2006/relationships/hyperlink" Target="http://sports.yahoo.com/nfl/players/9004" TargetMode="External"/><Relationship Id="rId234" Type="http://schemas.openxmlformats.org/officeDocument/2006/relationships/hyperlink" Target="http://sports.yahoo.com/nfl/players/26488" TargetMode="External"/><Relationship Id="rId239" Type="http://schemas.openxmlformats.org/officeDocument/2006/relationships/drawing" Target="../drawings/drawing1.xml"/><Relationship Id="rId2" Type="http://schemas.openxmlformats.org/officeDocument/2006/relationships/hyperlink" Target="http://sports.yahoo.com/nfl/players/8850" TargetMode="External"/><Relationship Id="rId29" Type="http://schemas.openxmlformats.org/officeDocument/2006/relationships/hyperlink" Target="http://sports.yahoo.com/nfl/players/23987" TargetMode="External"/><Relationship Id="rId24" Type="http://schemas.openxmlformats.org/officeDocument/2006/relationships/hyperlink" Target="http://sports.yahoo.com/nfl/players/9527" TargetMode="External"/><Relationship Id="rId40" Type="http://schemas.openxmlformats.org/officeDocument/2006/relationships/hyperlink" Target="http://sports.yahoo.com/nfl/players/7027" TargetMode="External"/><Relationship Id="rId45" Type="http://schemas.openxmlformats.org/officeDocument/2006/relationships/hyperlink" Target="http://sports.yahoo.com/nfl/players/7241" TargetMode="External"/><Relationship Id="rId66" Type="http://schemas.openxmlformats.org/officeDocument/2006/relationships/hyperlink" Target="http://sports.yahoo.com/nfl/players/5228" TargetMode="External"/><Relationship Id="rId87" Type="http://schemas.openxmlformats.org/officeDocument/2006/relationships/hyperlink" Target="http://sports.yahoo.com/nfl/players/7809" TargetMode="External"/><Relationship Id="rId110" Type="http://schemas.openxmlformats.org/officeDocument/2006/relationships/hyperlink" Target="http://sports.yahoo.com/nfl/players/9329" TargetMode="External"/><Relationship Id="rId115" Type="http://schemas.openxmlformats.org/officeDocument/2006/relationships/hyperlink" Target="http://sports.yahoo.com/nfl/players/24400" TargetMode="External"/><Relationship Id="rId131" Type="http://schemas.openxmlformats.org/officeDocument/2006/relationships/hyperlink" Target="http://sports.yahoo.com/nfl/players/6760" TargetMode="External"/><Relationship Id="rId136" Type="http://schemas.openxmlformats.org/officeDocument/2006/relationships/hyperlink" Target="http://sports.yahoo.com/nfl/players/6337" TargetMode="External"/><Relationship Id="rId157" Type="http://schemas.openxmlformats.org/officeDocument/2006/relationships/hyperlink" Target="http://sports.yahoo.com/nfl/players/8795" TargetMode="External"/><Relationship Id="rId178" Type="http://schemas.openxmlformats.org/officeDocument/2006/relationships/hyperlink" Target="http://sports.yahoo.com/nfl/players/8868" TargetMode="External"/><Relationship Id="rId61" Type="http://schemas.openxmlformats.org/officeDocument/2006/relationships/hyperlink" Target="http://sports.yahoo.com/nfl/players/24033" TargetMode="External"/><Relationship Id="rId82" Type="http://schemas.openxmlformats.org/officeDocument/2006/relationships/hyperlink" Target="http://sports.yahoo.com/nfl/players/8001" TargetMode="External"/><Relationship Id="rId152" Type="http://schemas.openxmlformats.org/officeDocument/2006/relationships/hyperlink" Target="http://sports.yahoo.com/nfl/players/25105" TargetMode="External"/><Relationship Id="rId173" Type="http://schemas.openxmlformats.org/officeDocument/2006/relationships/hyperlink" Target="http://sports.yahoo.com/nfl/players/5448" TargetMode="External"/><Relationship Id="rId194" Type="http://schemas.openxmlformats.org/officeDocument/2006/relationships/hyperlink" Target="http://sports.yahoo.com/nfl/players/26428" TargetMode="External"/><Relationship Id="rId199" Type="http://schemas.openxmlformats.org/officeDocument/2006/relationships/hyperlink" Target="http://sports.yahoo.com/nfl/players/8416" TargetMode="External"/><Relationship Id="rId203" Type="http://schemas.openxmlformats.org/officeDocument/2006/relationships/hyperlink" Target="http://sports.yahoo.com/nfl/players/24303" TargetMode="External"/><Relationship Id="rId208" Type="http://schemas.openxmlformats.org/officeDocument/2006/relationships/hyperlink" Target="http://sports.yahoo.com/nfl/players/7774" TargetMode="External"/><Relationship Id="rId229" Type="http://schemas.openxmlformats.org/officeDocument/2006/relationships/hyperlink" Target="http://sports.yahoo.com/nfl/players/25777" TargetMode="External"/><Relationship Id="rId19" Type="http://schemas.openxmlformats.org/officeDocument/2006/relationships/hyperlink" Target="http://sports.yahoo.com/nfl/players/24793" TargetMode="External"/><Relationship Id="rId224" Type="http://schemas.openxmlformats.org/officeDocument/2006/relationships/hyperlink" Target="http://sports.yahoo.com/nfl/players/26389" TargetMode="External"/><Relationship Id="rId240" Type="http://schemas.openxmlformats.org/officeDocument/2006/relationships/vmlDrawing" Target="../drawings/vmlDrawing1.vml"/><Relationship Id="rId14" Type="http://schemas.openxmlformats.org/officeDocument/2006/relationships/hyperlink" Target="http://sports.yahoo.com/nfl/players/26671" TargetMode="External"/><Relationship Id="rId30" Type="http://schemas.openxmlformats.org/officeDocument/2006/relationships/hyperlink" Target="http://sports.yahoo.com/nfl/players/26699" TargetMode="External"/><Relationship Id="rId35" Type="http://schemas.openxmlformats.org/officeDocument/2006/relationships/hyperlink" Target="http://sports.yahoo.com/nfl/players/23984" TargetMode="External"/><Relationship Id="rId56" Type="http://schemas.openxmlformats.org/officeDocument/2006/relationships/hyperlink" Target="http://sports.yahoo.com/nfl/players/25711" TargetMode="External"/><Relationship Id="rId77" Type="http://schemas.openxmlformats.org/officeDocument/2006/relationships/hyperlink" Target="http://sports.yahoo.com/nfl/players/6405" TargetMode="External"/><Relationship Id="rId100" Type="http://schemas.openxmlformats.org/officeDocument/2006/relationships/hyperlink" Target="http://sports.yahoo.com/nfl/players/24830" TargetMode="External"/><Relationship Id="rId105" Type="http://schemas.openxmlformats.org/officeDocument/2006/relationships/hyperlink" Target="http://sports.yahoo.com/nfl/players/6390" TargetMode="External"/><Relationship Id="rId126" Type="http://schemas.openxmlformats.org/officeDocument/2006/relationships/hyperlink" Target="http://sports.yahoo.com/nfl/players/27556" TargetMode="External"/><Relationship Id="rId147" Type="http://schemas.openxmlformats.org/officeDocument/2006/relationships/hyperlink" Target="http://sports.yahoo.com/nfl/players/7924" TargetMode="External"/><Relationship Id="rId168" Type="http://schemas.openxmlformats.org/officeDocument/2006/relationships/hyperlink" Target="http://sports.yahoo.com/nfl/players/27658" TargetMode="External"/><Relationship Id="rId8" Type="http://schemas.openxmlformats.org/officeDocument/2006/relationships/hyperlink" Target="http://sports.yahoo.com/nfl/players/8256" TargetMode="External"/><Relationship Id="rId51" Type="http://schemas.openxmlformats.org/officeDocument/2006/relationships/hyperlink" Target="http://sports.yahoo.com/nfl/players/24026" TargetMode="External"/><Relationship Id="rId72" Type="http://schemas.openxmlformats.org/officeDocument/2006/relationships/hyperlink" Target="http://sports.yahoo.com/nfl/players/9276" TargetMode="External"/><Relationship Id="rId93" Type="http://schemas.openxmlformats.org/officeDocument/2006/relationships/hyperlink" Target="http://sports.yahoo.com/nfl/players/27622" TargetMode="External"/><Relationship Id="rId98" Type="http://schemas.openxmlformats.org/officeDocument/2006/relationships/hyperlink" Target="http://sports.yahoo.com/nfl/players/24135" TargetMode="External"/><Relationship Id="rId121" Type="http://schemas.openxmlformats.org/officeDocument/2006/relationships/hyperlink" Target="http://sports.yahoo.com/nfl/players/25794" TargetMode="External"/><Relationship Id="rId142" Type="http://schemas.openxmlformats.org/officeDocument/2006/relationships/hyperlink" Target="http://sports.yahoo.com/nfl/players/27540" TargetMode="External"/><Relationship Id="rId163" Type="http://schemas.openxmlformats.org/officeDocument/2006/relationships/hyperlink" Target="http://sports.yahoo.com/nfl/players/24169" TargetMode="External"/><Relationship Id="rId184" Type="http://schemas.openxmlformats.org/officeDocument/2006/relationships/hyperlink" Target="http://sports.yahoo.com/nfl/players/9458" TargetMode="External"/><Relationship Id="rId189" Type="http://schemas.openxmlformats.org/officeDocument/2006/relationships/hyperlink" Target="http://sports.yahoo.com/nfl/players/7492" TargetMode="External"/><Relationship Id="rId219" Type="http://schemas.openxmlformats.org/officeDocument/2006/relationships/hyperlink" Target="http://sports.yahoo.com/nfl/players/9284" TargetMode="External"/><Relationship Id="rId3" Type="http://schemas.openxmlformats.org/officeDocument/2006/relationships/hyperlink" Target="http://sports.yahoo.com/nfl/players/9317" TargetMode="External"/><Relationship Id="rId214" Type="http://schemas.openxmlformats.org/officeDocument/2006/relationships/hyperlink" Target="http://sports.yahoo.com/nfl/players/24795" TargetMode="External"/><Relationship Id="rId230" Type="http://schemas.openxmlformats.org/officeDocument/2006/relationships/hyperlink" Target="http://sports.yahoo.com/nfl/players/9294" TargetMode="External"/><Relationship Id="rId235" Type="http://schemas.openxmlformats.org/officeDocument/2006/relationships/hyperlink" Target="http://sports.yahoo.com/nfl/players/25939" TargetMode="External"/><Relationship Id="rId25" Type="http://schemas.openxmlformats.org/officeDocument/2006/relationships/hyperlink" Target="http://sports.yahoo.com/nfl/players/7200" TargetMode="External"/><Relationship Id="rId46" Type="http://schemas.openxmlformats.org/officeDocument/2006/relationships/hyperlink" Target="http://sports.yahoo.com/nfl/players/7755" TargetMode="External"/><Relationship Id="rId67" Type="http://schemas.openxmlformats.org/officeDocument/2006/relationships/hyperlink" Target="http://sports.yahoo.com/nfl/players/9283" TargetMode="External"/><Relationship Id="rId116" Type="http://schemas.openxmlformats.org/officeDocument/2006/relationships/hyperlink" Target="http://sports.yahoo.com/nfl/players/26650" TargetMode="External"/><Relationship Id="rId137" Type="http://schemas.openxmlformats.org/officeDocument/2006/relationships/hyperlink" Target="http://sports.yahoo.com/nfl/players/27585" TargetMode="External"/><Relationship Id="rId158" Type="http://schemas.openxmlformats.org/officeDocument/2006/relationships/hyperlink" Target="http://sports.yahoo.com/nfl/players/25718" TargetMode="External"/><Relationship Id="rId20" Type="http://schemas.openxmlformats.org/officeDocument/2006/relationships/hyperlink" Target="http://sports.yahoo.com/nfl/players/26660" TargetMode="External"/><Relationship Id="rId41" Type="http://schemas.openxmlformats.org/officeDocument/2006/relationships/hyperlink" Target="http://sports.yahoo.com/nfl/players/24553" TargetMode="External"/><Relationship Id="rId62" Type="http://schemas.openxmlformats.org/officeDocument/2006/relationships/hyperlink" Target="http://sports.yahoo.com/nfl/players/25712" TargetMode="External"/><Relationship Id="rId83" Type="http://schemas.openxmlformats.org/officeDocument/2006/relationships/hyperlink" Target="http://sports.yahoo.com/nfl/players/24062" TargetMode="External"/><Relationship Id="rId88" Type="http://schemas.openxmlformats.org/officeDocument/2006/relationships/hyperlink" Target="http://sports.yahoo.com/nfl/players/7760" TargetMode="External"/><Relationship Id="rId111" Type="http://schemas.openxmlformats.org/officeDocument/2006/relationships/hyperlink" Target="http://sports.yahoo.com/nfl/players/8838" TargetMode="External"/><Relationship Id="rId132" Type="http://schemas.openxmlformats.org/officeDocument/2006/relationships/hyperlink" Target="http://sports.yahoo.com/nfl/players/27550" TargetMode="External"/><Relationship Id="rId153" Type="http://schemas.openxmlformats.org/officeDocument/2006/relationships/hyperlink" Target="http://sports.yahoo.com/nfl/players/26083" TargetMode="External"/><Relationship Id="rId174" Type="http://schemas.openxmlformats.org/officeDocument/2006/relationships/hyperlink" Target="http://sports.yahoo.com/nfl/players/27050" TargetMode="External"/><Relationship Id="rId179" Type="http://schemas.openxmlformats.org/officeDocument/2006/relationships/hyperlink" Target="http://sports.yahoo.com/nfl/players/23976" TargetMode="External"/><Relationship Id="rId195" Type="http://schemas.openxmlformats.org/officeDocument/2006/relationships/hyperlink" Target="http://sports.yahoo.com/nfl/players/8383" TargetMode="External"/><Relationship Id="rId209" Type="http://schemas.openxmlformats.org/officeDocument/2006/relationships/hyperlink" Target="http://sports.yahoo.com/nfl/players/9043" TargetMode="External"/><Relationship Id="rId190" Type="http://schemas.openxmlformats.org/officeDocument/2006/relationships/hyperlink" Target="http://sports.yahoo.com/nfl/players/9466" TargetMode="External"/><Relationship Id="rId204" Type="http://schemas.openxmlformats.org/officeDocument/2006/relationships/hyperlink" Target="http://sports.yahoo.com/nfl/players/6360" TargetMode="External"/><Relationship Id="rId220" Type="http://schemas.openxmlformats.org/officeDocument/2006/relationships/hyperlink" Target="http://sports.yahoo.com/nfl/players/24849" TargetMode="External"/><Relationship Id="rId225" Type="http://schemas.openxmlformats.org/officeDocument/2006/relationships/hyperlink" Target="http://sports.yahoo.com/nfl/players/8810" TargetMode="External"/><Relationship Id="rId241" Type="http://schemas.openxmlformats.org/officeDocument/2006/relationships/comments" Target="../comments1.xml"/><Relationship Id="rId15" Type="http://schemas.openxmlformats.org/officeDocument/2006/relationships/hyperlink" Target="http://sports.yahoo.com/nfl/players/7868" TargetMode="External"/><Relationship Id="rId36" Type="http://schemas.openxmlformats.org/officeDocument/2006/relationships/hyperlink" Target="http://sports.yahoo.com/nfl/players/24916" TargetMode="External"/><Relationship Id="rId57" Type="http://schemas.openxmlformats.org/officeDocument/2006/relationships/hyperlink" Target="http://sports.yahoo.com/nfl/players/24788" TargetMode="External"/><Relationship Id="rId106" Type="http://schemas.openxmlformats.org/officeDocument/2006/relationships/hyperlink" Target="http://sports.yahoo.com/nfl/players/26708" TargetMode="External"/><Relationship Id="rId127" Type="http://schemas.openxmlformats.org/officeDocument/2006/relationships/hyperlink" Target="http://sports.yahoo.com/nfl/players/24892" TargetMode="External"/><Relationship Id="rId10" Type="http://schemas.openxmlformats.org/officeDocument/2006/relationships/hyperlink" Target="http://sports.yahoo.com/nfl/players/26681" TargetMode="External"/><Relationship Id="rId31" Type="http://schemas.openxmlformats.org/officeDocument/2006/relationships/hyperlink" Target="http://sports.yahoo.com/nfl/players/24851" TargetMode="External"/><Relationship Id="rId52" Type="http://schemas.openxmlformats.org/officeDocument/2006/relationships/hyperlink" Target="http://sports.yahoo.com/nfl/players/24262" TargetMode="External"/><Relationship Id="rId73" Type="http://schemas.openxmlformats.org/officeDocument/2006/relationships/hyperlink" Target="http://sports.yahoo.com/nfl/players/25798" TargetMode="External"/><Relationship Id="rId78" Type="http://schemas.openxmlformats.org/officeDocument/2006/relationships/hyperlink" Target="http://sports.yahoo.com/nfl/players/5477" TargetMode="External"/><Relationship Id="rId94" Type="http://schemas.openxmlformats.org/officeDocument/2006/relationships/hyperlink" Target="http://sports.yahoo.com/nfl/players/27535" TargetMode="External"/><Relationship Id="rId99" Type="http://schemas.openxmlformats.org/officeDocument/2006/relationships/hyperlink" Target="http://sports.yahoo.com/nfl/players/8277" TargetMode="External"/><Relationship Id="rId101" Type="http://schemas.openxmlformats.org/officeDocument/2006/relationships/hyperlink" Target="http://sports.yahoo.com/nfl/players/7306" TargetMode="External"/><Relationship Id="rId122" Type="http://schemas.openxmlformats.org/officeDocument/2006/relationships/hyperlink" Target="http://sports.yahoo.com/nfl/players/25820" TargetMode="External"/><Relationship Id="rId143" Type="http://schemas.openxmlformats.org/officeDocument/2006/relationships/hyperlink" Target="http://sports.yahoo.com/nfl/players/9001" TargetMode="External"/><Relationship Id="rId148" Type="http://schemas.openxmlformats.org/officeDocument/2006/relationships/hyperlink" Target="http://sports.yahoo.com/nfl/players/26664" TargetMode="External"/><Relationship Id="rId164" Type="http://schemas.openxmlformats.org/officeDocument/2006/relationships/hyperlink" Target="http://sports.yahoo.com/nfl/players/27570" TargetMode="External"/><Relationship Id="rId169" Type="http://schemas.openxmlformats.org/officeDocument/2006/relationships/hyperlink" Target="http://sports.yahoo.com/nfl/players/8504" TargetMode="External"/><Relationship Id="rId185" Type="http://schemas.openxmlformats.org/officeDocument/2006/relationships/hyperlink" Target="http://sports.yahoo.com/nfl/players/7777" TargetMode="External"/><Relationship Id="rId4" Type="http://schemas.openxmlformats.org/officeDocument/2006/relationships/hyperlink" Target="http://sports.yahoo.com/nfl/players/8261" TargetMode="External"/><Relationship Id="rId9" Type="http://schemas.openxmlformats.org/officeDocument/2006/relationships/hyperlink" Target="http://sports.yahoo.com/nfl/players/24070" TargetMode="External"/><Relationship Id="rId180" Type="http://schemas.openxmlformats.org/officeDocument/2006/relationships/hyperlink" Target="http://sports.yahoo.com/nfl/players/24935" TargetMode="External"/><Relationship Id="rId210" Type="http://schemas.openxmlformats.org/officeDocument/2006/relationships/hyperlink" Target="http://sports.yahoo.com/nfl/players/24318" TargetMode="External"/><Relationship Id="rId215" Type="http://schemas.openxmlformats.org/officeDocument/2006/relationships/hyperlink" Target="http://sports.yahoo.com/nfl/players/24866" TargetMode="External"/><Relationship Id="rId236" Type="http://schemas.openxmlformats.org/officeDocument/2006/relationships/hyperlink" Target="http://sports.yahoo.com/nfl/players/26064" TargetMode="External"/><Relationship Id="rId26" Type="http://schemas.openxmlformats.org/officeDocument/2006/relationships/hyperlink" Target="http://sports.yahoo.com/nfl/players/8813" TargetMode="External"/><Relationship Id="rId231" Type="http://schemas.openxmlformats.org/officeDocument/2006/relationships/hyperlink" Target="http://sports.yahoo.com/nfl/players/25234" TargetMode="External"/><Relationship Id="rId47" Type="http://schemas.openxmlformats.org/officeDocument/2006/relationships/hyperlink" Target="http://sports.yahoo.com/nfl/players/26652" TargetMode="External"/><Relationship Id="rId68" Type="http://schemas.openxmlformats.org/officeDocument/2006/relationships/hyperlink" Target="http://sports.yahoo.com/nfl/players/24860" TargetMode="External"/><Relationship Id="rId89" Type="http://schemas.openxmlformats.org/officeDocument/2006/relationships/hyperlink" Target="http://sports.yahoo.com/nfl/players/24823" TargetMode="External"/><Relationship Id="rId112" Type="http://schemas.openxmlformats.org/officeDocument/2006/relationships/hyperlink" Target="http://sports.yahoo.com/nfl/players/8332" TargetMode="External"/><Relationship Id="rId133" Type="http://schemas.openxmlformats.org/officeDocument/2006/relationships/hyperlink" Target="http://sports.yahoo.com/nfl/players/24815" TargetMode="External"/><Relationship Id="rId154" Type="http://schemas.openxmlformats.org/officeDocument/2006/relationships/hyperlink" Target="http://sports.yahoo.com/nfl/players/27378" TargetMode="External"/><Relationship Id="rId175" Type="http://schemas.openxmlformats.org/officeDocument/2006/relationships/hyperlink" Target="http://sports.yahoo.com/nfl/players/27560" TargetMode="External"/><Relationship Id="rId196" Type="http://schemas.openxmlformats.org/officeDocument/2006/relationships/hyperlink" Target="http://sports.yahoo.com/nfl/players/8819" TargetMode="External"/><Relationship Id="rId200" Type="http://schemas.openxmlformats.org/officeDocument/2006/relationships/hyperlink" Target="http://sports.yahoo.com/nfl/players/24913" TargetMode="External"/><Relationship Id="rId16" Type="http://schemas.openxmlformats.org/officeDocument/2006/relationships/hyperlink" Target="http://sports.yahoo.com/nfl/players/25741" TargetMode="External"/><Relationship Id="rId221" Type="http://schemas.openxmlformats.org/officeDocument/2006/relationships/hyperlink" Target="http://sports.yahoo.com/nfl/players/24834" TargetMode="External"/><Relationship Id="rId37" Type="http://schemas.openxmlformats.org/officeDocument/2006/relationships/hyperlink" Target="http://sports.yahoo.com/nfl/players/7751" TargetMode="External"/><Relationship Id="rId58" Type="http://schemas.openxmlformats.org/officeDocument/2006/relationships/hyperlink" Target="http://sports.yahoo.com/nfl/players/9496" TargetMode="External"/><Relationship Id="rId79" Type="http://schemas.openxmlformats.org/officeDocument/2006/relationships/hyperlink" Target="http://sports.yahoo.com/nfl/players/6763" TargetMode="External"/><Relationship Id="rId102" Type="http://schemas.openxmlformats.org/officeDocument/2006/relationships/hyperlink" Target="http://sports.yahoo.com/nfl/players/26658" TargetMode="External"/><Relationship Id="rId123" Type="http://schemas.openxmlformats.org/officeDocument/2006/relationships/hyperlink" Target="http://sports.yahoo.com/nfl/players/8781" TargetMode="External"/><Relationship Id="rId144" Type="http://schemas.openxmlformats.org/officeDocument/2006/relationships/hyperlink" Target="http://sports.yahoo.com/nfl/players/7177" TargetMode="External"/><Relationship Id="rId90" Type="http://schemas.openxmlformats.org/officeDocument/2006/relationships/hyperlink" Target="http://sports.yahoo.com/nfl/players/24901" TargetMode="External"/><Relationship Id="rId165" Type="http://schemas.openxmlformats.org/officeDocument/2006/relationships/hyperlink" Target="http://sports.yahoo.com/nfl/players/24076" TargetMode="External"/><Relationship Id="rId186" Type="http://schemas.openxmlformats.org/officeDocument/2006/relationships/hyperlink" Target="http://sports.yahoo.com/nfl/players/9353" TargetMode="External"/><Relationship Id="rId211" Type="http://schemas.openxmlformats.org/officeDocument/2006/relationships/hyperlink" Target="http://sports.yahoo.com/nfl/players/6359" TargetMode="External"/><Relationship Id="rId232" Type="http://schemas.openxmlformats.org/officeDocument/2006/relationships/hyperlink" Target="http://sports.yahoo.com/nfl/players/24774" TargetMode="External"/><Relationship Id="rId27" Type="http://schemas.openxmlformats.org/officeDocument/2006/relationships/hyperlink" Target="http://sports.yahoo.com/nfl/players/24171" TargetMode="External"/><Relationship Id="rId48" Type="http://schemas.openxmlformats.org/officeDocument/2006/relationships/hyperlink" Target="http://sports.yahoo.com/nfl/players/9286" TargetMode="External"/><Relationship Id="rId69" Type="http://schemas.openxmlformats.org/officeDocument/2006/relationships/hyperlink" Target="http://sports.yahoo.com/nfl/players/8832" TargetMode="External"/><Relationship Id="rId113" Type="http://schemas.openxmlformats.org/officeDocument/2006/relationships/hyperlink" Target="http://sports.yahoo.com/nfl/players/27532" TargetMode="External"/><Relationship Id="rId134" Type="http://schemas.openxmlformats.org/officeDocument/2006/relationships/hyperlink" Target="http://sports.yahoo.com/nfl/players/26767" TargetMode="External"/><Relationship Id="rId80" Type="http://schemas.openxmlformats.org/officeDocument/2006/relationships/hyperlink" Target="http://sports.yahoo.com/nfl/players/8285" TargetMode="External"/><Relationship Id="rId155" Type="http://schemas.openxmlformats.org/officeDocument/2006/relationships/hyperlink" Target="http://sports.yahoo.com/nfl/players/27603" TargetMode="External"/><Relationship Id="rId176" Type="http://schemas.openxmlformats.org/officeDocument/2006/relationships/hyperlink" Target="http://sports.yahoo.com/nfl/players/25715" TargetMode="External"/><Relationship Id="rId197" Type="http://schemas.openxmlformats.org/officeDocument/2006/relationships/hyperlink" Target="http://sports.yahoo.com/nfl/players/8292"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sports.yahoo.com/nfl/players/25773" TargetMode="External"/><Relationship Id="rId21" Type="http://schemas.openxmlformats.org/officeDocument/2006/relationships/hyperlink" Target="http://sports.yahoo.com/nfl/players/24858" TargetMode="External"/><Relationship Id="rId42" Type="http://schemas.openxmlformats.org/officeDocument/2006/relationships/hyperlink" Target="http://sports.yahoo.com/nfl/players/9514" TargetMode="External"/><Relationship Id="rId63" Type="http://schemas.openxmlformats.org/officeDocument/2006/relationships/hyperlink" Target="http://sports.yahoo.com/nfl/players/25723" TargetMode="External"/><Relationship Id="rId84" Type="http://schemas.openxmlformats.org/officeDocument/2006/relationships/hyperlink" Target="http://sports.yahoo.com/nfl/players/25785" TargetMode="External"/><Relationship Id="rId138" Type="http://schemas.openxmlformats.org/officeDocument/2006/relationships/hyperlink" Target="http://sports.yahoo.com/nfl/players/8790" TargetMode="External"/><Relationship Id="rId159" Type="http://schemas.openxmlformats.org/officeDocument/2006/relationships/hyperlink" Target="http://sports.yahoo.com/nfl/players/25742" TargetMode="External"/><Relationship Id="rId170" Type="http://schemas.openxmlformats.org/officeDocument/2006/relationships/hyperlink" Target="http://sports.yahoo.com/nfl/players/26662" TargetMode="External"/><Relationship Id="rId191" Type="http://schemas.openxmlformats.org/officeDocument/2006/relationships/hyperlink" Target="http://sports.yahoo.com/nfl/players/6867" TargetMode="External"/><Relationship Id="rId205" Type="http://schemas.openxmlformats.org/officeDocument/2006/relationships/hyperlink" Target="http://sports.yahoo.com/nfl/players/27422" TargetMode="External"/><Relationship Id="rId226" Type="http://schemas.openxmlformats.org/officeDocument/2006/relationships/hyperlink" Target="http://sports.yahoo.com/nfl/players/7544" TargetMode="External"/><Relationship Id="rId107" Type="http://schemas.openxmlformats.org/officeDocument/2006/relationships/hyperlink" Target="http://sports.yahoo.com/nfl/players/25876" TargetMode="External"/><Relationship Id="rId11" Type="http://schemas.openxmlformats.org/officeDocument/2006/relationships/hyperlink" Target="http://sports.yahoo.com/nfl/players/23997" TargetMode="External"/><Relationship Id="rId32" Type="http://schemas.openxmlformats.org/officeDocument/2006/relationships/hyperlink" Target="http://sports.yahoo.com/nfl/players/6762" TargetMode="External"/><Relationship Id="rId53" Type="http://schemas.openxmlformats.org/officeDocument/2006/relationships/hyperlink" Target="http://sports.yahoo.com/nfl/players/7203" TargetMode="External"/><Relationship Id="rId74" Type="http://schemas.openxmlformats.org/officeDocument/2006/relationships/hyperlink" Target="http://sports.yahoo.com/nfl/players/24035" TargetMode="External"/><Relationship Id="rId128" Type="http://schemas.openxmlformats.org/officeDocument/2006/relationships/hyperlink" Target="http://sports.yahoo.com/nfl/players/24961" TargetMode="External"/><Relationship Id="rId149" Type="http://schemas.openxmlformats.org/officeDocument/2006/relationships/hyperlink" Target="http://sports.yahoo.com/nfl/players/26561" TargetMode="External"/><Relationship Id="rId5" Type="http://schemas.openxmlformats.org/officeDocument/2006/relationships/hyperlink" Target="http://sports.yahoo.com/nfl/players/26684" TargetMode="External"/><Relationship Id="rId95" Type="http://schemas.openxmlformats.org/officeDocument/2006/relationships/hyperlink" Target="http://sports.yahoo.com/nfl/players/8063" TargetMode="External"/><Relationship Id="rId160" Type="http://schemas.openxmlformats.org/officeDocument/2006/relationships/hyperlink" Target="http://sports.yahoo.com/nfl/players/25774" TargetMode="External"/><Relationship Id="rId181" Type="http://schemas.openxmlformats.org/officeDocument/2006/relationships/hyperlink" Target="http://sports.yahoo.com/nfl/players/6663" TargetMode="External"/><Relationship Id="rId216" Type="http://schemas.openxmlformats.org/officeDocument/2006/relationships/hyperlink" Target="http://sports.yahoo.com/nfl/players/8298" TargetMode="External"/><Relationship Id="rId237" Type="http://schemas.openxmlformats.org/officeDocument/2006/relationships/hyperlink" Target="http://sports.yahoo.com/nfl/players/9517" TargetMode="External"/><Relationship Id="rId22" Type="http://schemas.openxmlformats.org/officeDocument/2006/relationships/hyperlink" Target="http://sports.yahoo.com/nfl/players/25755" TargetMode="External"/><Relationship Id="rId43" Type="http://schemas.openxmlformats.org/officeDocument/2006/relationships/hyperlink" Target="http://sports.yahoo.com/nfl/players/27582" TargetMode="External"/><Relationship Id="rId64" Type="http://schemas.openxmlformats.org/officeDocument/2006/relationships/hyperlink" Target="http://sports.yahoo.com/nfl/players/24889" TargetMode="External"/><Relationship Id="rId118" Type="http://schemas.openxmlformats.org/officeDocument/2006/relationships/hyperlink" Target="http://sports.yahoo.com/nfl/players/27631" TargetMode="External"/><Relationship Id="rId139" Type="http://schemas.openxmlformats.org/officeDocument/2006/relationships/hyperlink" Target="http://sports.yahoo.com/nfl/players/9393" TargetMode="External"/><Relationship Id="rId85" Type="http://schemas.openxmlformats.org/officeDocument/2006/relationships/hyperlink" Target="http://sports.yahoo.com/nfl/players/8561" TargetMode="External"/><Relationship Id="rId150" Type="http://schemas.openxmlformats.org/officeDocument/2006/relationships/hyperlink" Target="http://sports.yahoo.com/nfl/players/27583" TargetMode="External"/><Relationship Id="rId171" Type="http://schemas.openxmlformats.org/officeDocument/2006/relationships/hyperlink" Target="http://sports.yahoo.com/nfl/players/27538" TargetMode="External"/><Relationship Id="rId192" Type="http://schemas.openxmlformats.org/officeDocument/2006/relationships/hyperlink" Target="http://sports.yahoo.com/nfl/players/27187" TargetMode="External"/><Relationship Id="rId206" Type="http://schemas.openxmlformats.org/officeDocument/2006/relationships/hyperlink" Target="http://sports.yahoo.com/nfl/players/26455" TargetMode="External"/><Relationship Id="rId227" Type="http://schemas.openxmlformats.org/officeDocument/2006/relationships/hyperlink" Target="http://sports.yahoo.com/nfl/players/27641" TargetMode="External"/><Relationship Id="rId201" Type="http://schemas.openxmlformats.org/officeDocument/2006/relationships/hyperlink" Target="http://sports.yahoo.com/nfl/players/6407" TargetMode="External"/><Relationship Id="rId222" Type="http://schemas.openxmlformats.org/officeDocument/2006/relationships/hyperlink" Target="http://sports.yahoo.com/nfl/players/8327" TargetMode="External"/><Relationship Id="rId12" Type="http://schemas.openxmlformats.org/officeDocument/2006/relationships/hyperlink" Target="http://sports.yahoo.com/nfl/players/24791" TargetMode="External"/><Relationship Id="rId17" Type="http://schemas.openxmlformats.org/officeDocument/2006/relationships/hyperlink" Target="http://sports.yahoo.com/nfl/players/26783" TargetMode="External"/><Relationship Id="rId33" Type="http://schemas.openxmlformats.org/officeDocument/2006/relationships/hyperlink" Target="http://sports.yahoo.com/nfl/players/26810" TargetMode="External"/><Relationship Id="rId38" Type="http://schemas.openxmlformats.org/officeDocument/2006/relationships/hyperlink" Target="http://sports.yahoo.com/nfl/players/6339" TargetMode="External"/><Relationship Id="rId59" Type="http://schemas.openxmlformats.org/officeDocument/2006/relationships/hyperlink" Target="http://sports.yahoo.com/nfl/players/24017" TargetMode="External"/><Relationship Id="rId103" Type="http://schemas.openxmlformats.org/officeDocument/2006/relationships/hyperlink" Target="http://sports.yahoo.com/nfl/players/9293" TargetMode="External"/><Relationship Id="rId108" Type="http://schemas.openxmlformats.org/officeDocument/2006/relationships/hyperlink" Target="http://sports.yahoo.com/nfl/players/6770" TargetMode="External"/><Relationship Id="rId124" Type="http://schemas.openxmlformats.org/officeDocument/2006/relationships/hyperlink" Target="http://sports.yahoo.com/nfl/players/26682" TargetMode="External"/><Relationship Id="rId129" Type="http://schemas.openxmlformats.org/officeDocument/2006/relationships/hyperlink" Target="http://sports.yahoo.com/nfl/players/5521" TargetMode="External"/><Relationship Id="rId54" Type="http://schemas.openxmlformats.org/officeDocument/2006/relationships/hyperlink" Target="http://sports.yahoo.com/nfl/players/25802" TargetMode="External"/><Relationship Id="rId70" Type="http://schemas.openxmlformats.org/officeDocument/2006/relationships/hyperlink" Target="http://sports.yahoo.com/nfl/players/25730" TargetMode="External"/><Relationship Id="rId75" Type="http://schemas.openxmlformats.org/officeDocument/2006/relationships/hyperlink" Target="http://sports.yahoo.com/nfl/players/6624" TargetMode="External"/><Relationship Id="rId91" Type="http://schemas.openxmlformats.org/officeDocument/2006/relationships/hyperlink" Target="http://sports.yahoo.com/nfl/players/24057" TargetMode="External"/><Relationship Id="rId96" Type="http://schemas.openxmlformats.org/officeDocument/2006/relationships/hyperlink" Target="http://sports.yahoo.com/nfl/players/24089" TargetMode="External"/><Relationship Id="rId140" Type="http://schemas.openxmlformats.org/officeDocument/2006/relationships/hyperlink" Target="http://sports.yahoo.com/nfl/players/26644" TargetMode="External"/><Relationship Id="rId145" Type="http://schemas.openxmlformats.org/officeDocument/2006/relationships/hyperlink" Target="http://sports.yahoo.com/nfl/players/26657" TargetMode="External"/><Relationship Id="rId161" Type="http://schemas.openxmlformats.org/officeDocument/2006/relationships/hyperlink" Target="http://sports.yahoo.com/nfl/players/25744" TargetMode="External"/><Relationship Id="rId166" Type="http://schemas.openxmlformats.org/officeDocument/2006/relationships/hyperlink" Target="http://sports.yahoo.com/nfl/players/27666" TargetMode="External"/><Relationship Id="rId182" Type="http://schemas.openxmlformats.org/officeDocument/2006/relationships/hyperlink" Target="http://sports.yahoo.com/nfl/players/24093" TargetMode="External"/><Relationship Id="rId187" Type="http://schemas.openxmlformats.org/officeDocument/2006/relationships/hyperlink" Target="http://sports.yahoo.com/nfl/players/7426" TargetMode="External"/><Relationship Id="rId217" Type="http://schemas.openxmlformats.org/officeDocument/2006/relationships/hyperlink" Target="http://sports.yahoo.com/nfl/players/6765" TargetMode="External"/><Relationship Id="rId1" Type="http://schemas.openxmlformats.org/officeDocument/2006/relationships/hyperlink" Target="http://www.fantasycube.com/" TargetMode="External"/><Relationship Id="rId6" Type="http://schemas.openxmlformats.org/officeDocument/2006/relationships/hyperlink" Target="http://sports.yahoo.com/nfl/players/8266" TargetMode="External"/><Relationship Id="rId212" Type="http://schemas.openxmlformats.org/officeDocument/2006/relationships/hyperlink" Target="http://sports.yahoo.com/nfl/players/24932" TargetMode="External"/><Relationship Id="rId233" Type="http://schemas.openxmlformats.org/officeDocument/2006/relationships/hyperlink" Target="http://sports.yahoo.com/nfl/players/26006" TargetMode="External"/><Relationship Id="rId238" Type="http://schemas.openxmlformats.org/officeDocument/2006/relationships/printerSettings" Target="../printerSettings/printerSettings2.bin"/><Relationship Id="rId23" Type="http://schemas.openxmlformats.org/officeDocument/2006/relationships/hyperlink" Target="http://sports.yahoo.com/nfl/players/5479" TargetMode="External"/><Relationship Id="rId28" Type="http://schemas.openxmlformats.org/officeDocument/2006/relationships/hyperlink" Target="http://sports.yahoo.com/nfl/players/25883" TargetMode="External"/><Relationship Id="rId49" Type="http://schemas.openxmlformats.org/officeDocument/2006/relationships/hyperlink" Target="http://sports.yahoo.com/nfl/players/8826" TargetMode="External"/><Relationship Id="rId114" Type="http://schemas.openxmlformats.org/officeDocument/2006/relationships/hyperlink" Target="http://sports.yahoo.com/nfl/players/9037" TargetMode="External"/><Relationship Id="rId119" Type="http://schemas.openxmlformats.org/officeDocument/2006/relationships/hyperlink" Target="http://sports.yahoo.com/nfl/players/24822" TargetMode="External"/><Relationship Id="rId44" Type="http://schemas.openxmlformats.org/officeDocument/2006/relationships/hyperlink" Target="http://sports.yahoo.com/nfl/players/9274" TargetMode="External"/><Relationship Id="rId60" Type="http://schemas.openxmlformats.org/officeDocument/2006/relationships/hyperlink" Target="http://sports.yahoo.com/nfl/players/8780" TargetMode="External"/><Relationship Id="rId65" Type="http://schemas.openxmlformats.org/officeDocument/2006/relationships/hyperlink" Target="http://sports.yahoo.com/nfl/players/24845" TargetMode="External"/><Relationship Id="rId81" Type="http://schemas.openxmlformats.org/officeDocument/2006/relationships/hyperlink" Target="http://sports.yahoo.com/nfl/players/26697" TargetMode="External"/><Relationship Id="rId86" Type="http://schemas.openxmlformats.org/officeDocument/2006/relationships/hyperlink" Target="http://sports.yahoo.com/nfl/players/25713" TargetMode="External"/><Relationship Id="rId130" Type="http://schemas.openxmlformats.org/officeDocument/2006/relationships/hyperlink" Target="http://sports.yahoo.com/nfl/players/26702" TargetMode="External"/><Relationship Id="rId135" Type="http://schemas.openxmlformats.org/officeDocument/2006/relationships/hyperlink" Target="http://sports.yahoo.com/nfl/players/5967" TargetMode="External"/><Relationship Id="rId151" Type="http://schemas.openxmlformats.org/officeDocument/2006/relationships/hyperlink" Target="http://sports.yahoo.com/nfl/players/7206" TargetMode="External"/><Relationship Id="rId156" Type="http://schemas.openxmlformats.org/officeDocument/2006/relationships/hyperlink" Target="http://sports.yahoo.com/nfl/players/9291" TargetMode="External"/><Relationship Id="rId177" Type="http://schemas.openxmlformats.org/officeDocument/2006/relationships/hyperlink" Target="http://sports.yahoo.com/nfl/players/7847" TargetMode="External"/><Relationship Id="rId198" Type="http://schemas.openxmlformats.org/officeDocument/2006/relationships/hyperlink" Target="http://sports.yahoo.com/nfl/players/23996" TargetMode="External"/><Relationship Id="rId172" Type="http://schemas.openxmlformats.org/officeDocument/2006/relationships/hyperlink" Target="http://sports.yahoo.com/nfl/players/24053" TargetMode="External"/><Relationship Id="rId193" Type="http://schemas.openxmlformats.org/officeDocument/2006/relationships/hyperlink" Target="http://sports.yahoo.com/nfl/players/8861" TargetMode="External"/><Relationship Id="rId202" Type="http://schemas.openxmlformats.org/officeDocument/2006/relationships/hyperlink" Target="http://sports.yahoo.com/nfl/players/24940" TargetMode="External"/><Relationship Id="rId207" Type="http://schemas.openxmlformats.org/officeDocument/2006/relationships/hyperlink" Target="http://sports.yahoo.com/nfl/players/27235" TargetMode="External"/><Relationship Id="rId223" Type="http://schemas.openxmlformats.org/officeDocument/2006/relationships/hyperlink" Target="http://sports.yahoo.com/nfl/players/24856" TargetMode="External"/><Relationship Id="rId228" Type="http://schemas.openxmlformats.org/officeDocument/2006/relationships/hyperlink" Target="http://sports.yahoo.com/nfl/players/26685" TargetMode="External"/><Relationship Id="rId13" Type="http://schemas.openxmlformats.org/officeDocument/2006/relationships/hyperlink" Target="http://sports.yahoo.com/nfl/players/23999" TargetMode="External"/><Relationship Id="rId18" Type="http://schemas.openxmlformats.org/officeDocument/2006/relationships/hyperlink" Target="http://sports.yahoo.com/nfl/players/4256" TargetMode="External"/><Relationship Id="rId39" Type="http://schemas.openxmlformats.org/officeDocument/2006/relationships/hyperlink" Target="http://sports.yahoo.com/nfl/players/8982" TargetMode="External"/><Relationship Id="rId109" Type="http://schemas.openxmlformats.org/officeDocument/2006/relationships/hyperlink" Target="http://sports.yahoo.com/nfl/players/7776" TargetMode="External"/><Relationship Id="rId34" Type="http://schemas.openxmlformats.org/officeDocument/2006/relationships/hyperlink" Target="http://sports.yahoo.com/nfl/players/7237" TargetMode="External"/><Relationship Id="rId50" Type="http://schemas.openxmlformats.org/officeDocument/2006/relationships/hyperlink" Target="http://sports.yahoo.com/nfl/players/24843" TargetMode="External"/><Relationship Id="rId55" Type="http://schemas.openxmlformats.org/officeDocument/2006/relationships/hyperlink" Target="http://sports.yahoo.com/nfl/players/9265" TargetMode="External"/><Relationship Id="rId76" Type="http://schemas.openxmlformats.org/officeDocument/2006/relationships/hyperlink" Target="http://sports.yahoo.com/nfl/players/6783" TargetMode="External"/><Relationship Id="rId97" Type="http://schemas.openxmlformats.org/officeDocument/2006/relationships/hyperlink" Target="http://sports.yahoo.com/nfl/players/27548" TargetMode="External"/><Relationship Id="rId104" Type="http://schemas.openxmlformats.org/officeDocument/2006/relationships/hyperlink" Target="http://sports.yahoo.com/nfl/players/9560" TargetMode="External"/><Relationship Id="rId120" Type="http://schemas.openxmlformats.org/officeDocument/2006/relationships/hyperlink" Target="http://sports.yahoo.com/nfl/players/26631" TargetMode="External"/><Relationship Id="rId125" Type="http://schemas.openxmlformats.org/officeDocument/2006/relationships/hyperlink" Target="http://sports.yahoo.com/nfl/players/25807" TargetMode="External"/><Relationship Id="rId141" Type="http://schemas.openxmlformats.org/officeDocument/2006/relationships/hyperlink" Target="http://sports.yahoo.com/nfl/players/9372" TargetMode="External"/><Relationship Id="rId146" Type="http://schemas.openxmlformats.org/officeDocument/2006/relationships/hyperlink" Target="http://sports.yahoo.com/nfl/players/7801" TargetMode="External"/><Relationship Id="rId167" Type="http://schemas.openxmlformats.org/officeDocument/2006/relationships/hyperlink" Target="http://sports.yahoo.com/nfl/players/8021" TargetMode="External"/><Relationship Id="rId188" Type="http://schemas.openxmlformats.org/officeDocument/2006/relationships/hyperlink" Target="http://sports.yahoo.com/nfl/players/27009" TargetMode="External"/><Relationship Id="rId7" Type="http://schemas.openxmlformats.org/officeDocument/2006/relationships/hyperlink" Target="http://sports.yahoo.com/nfl/players/8821" TargetMode="External"/><Relationship Id="rId71" Type="http://schemas.openxmlformats.org/officeDocument/2006/relationships/hyperlink" Target="http://sports.yahoo.com/nfl/players/8801" TargetMode="External"/><Relationship Id="rId92" Type="http://schemas.openxmlformats.org/officeDocument/2006/relationships/hyperlink" Target="http://sports.yahoo.com/nfl/players/9348" TargetMode="External"/><Relationship Id="rId162" Type="http://schemas.openxmlformats.org/officeDocument/2006/relationships/hyperlink" Target="http://sports.yahoo.com/nfl/players/9039" TargetMode="External"/><Relationship Id="rId183" Type="http://schemas.openxmlformats.org/officeDocument/2006/relationships/hyperlink" Target="http://sports.yahoo.com/nfl/players/8800" TargetMode="External"/><Relationship Id="rId213" Type="http://schemas.openxmlformats.org/officeDocument/2006/relationships/hyperlink" Target="http://sports.yahoo.com/nfl/players/7802" TargetMode="External"/><Relationship Id="rId218" Type="http://schemas.openxmlformats.org/officeDocument/2006/relationships/hyperlink" Target="http://sports.yahoo.com/nfl/players/9004" TargetMode="External"/><Relationship Id="rId234" Type="http://schemas.openxmlformats.org/officeDocument/2006/relationships/hyperlink" Target="http://sports.yahoo.com/nfl/players/26488" TargetMode="External"/><Relationship Id="rId239" Type="http://schemas.openxmlformats.org/officeDocument/2006/relationships/drawing" Target="../drawings/drawing2.xml"/><Relationship Id="rId2" Type="http://schemas.openxmlformats.org/officeDocument/2006/relationships/hyperlink" Target="http://sports.yahoo.com/nfl/players/8850" TargetMode="External"/><Relationship Id="rId29" Type="http://schemas.openxmlformats.org/officeDocument/2006/relationships/hyperlink" Target="http://sports.yahoo.com/nfl/players/23987" TargetMode="External"/><Relationship Id="rId24" Type="http://schemas.openxmlformats.org/officeDocument/2006/relationships/hyperlink" Target="http://sports.yahoo.com/nfl/players/9527" TargetMode="External"/><Relationship Id="rId40" Type="http://schemas.openxmlformats.org/officeDocument/2006/relationships/hyperlink" Target="http://sports.yahoo.com/nfl/players/7027" TargetMode="External"/><Relationship Id="rId45" Type="http://schemas.openxmlformats.org/officeDocument/2006/relationships/hyperlink" Target="http://sports.yahoo.com/nfl/players/7241" TargetMode="External"/><Relationship Id="rId66" Type="http://schemas.openxmlformats.org/officeDocument/2006/relationships/hyperlink" Target="http://sports.yahoo.com/nfl/players/5228" TargetMode="External"/><Relationship Id="rId87" Type="http://schemas.openxmlformats.org/officeDocument/2006/relationships/hyperlink" Target="http://sports.yahoo.com/nfl/players/7809" TargetMode="External"/><Relationship Id="rId110" Type="http://schemas.openxmlformats.org/officeDocument/2006/relationships/hyperlink" Target="http://sports.yahoo.com/nfl/players/9329" TargetMode="External"/><Relationship Id="rId115" Type="http://schemas.openxmlformats.org/officeDocument/2006/relationships/hyperlink" Target="http://sports.yahoo.com/nfl/players/24400" TargetMode="External"/><Relationship Id="rId131" Type="http://schemas.openxmlformats.org/officeDocument/2006/relationships/hyperlink" Target="http://sports.yahoo.com/nfl/players/6760" TargetMode="External"/><Relationship Id="rId136" Type="http://schemas.openxmlformats.org/officeDocument/2006/relationships/hyperlink" Target="http://sports.yahoo.com/nfl/players/6337" TargetMode="External"/><Relationship Id="rId157" Type="http://schemas.openxmlformats.org/officeDocument/2006/relationships/hyperlink" Target="http://sports.yahoo.com/nfl/players/8795" TargetMode="External"/><Relationship Id="rId178" Type="http://schemas.openxmlformats.org/officeDocument/2006/relationships/hyperlink" Target="http://sports.yahoo.com/nfl/players/8868" TargetMode="External"/><Relationship Id="rId61" Type="http://schemas.openxmlformats.org/officeDocument/2006/relationships/hyperlink" Target="http://sports.yahoo.com/nfl/players/24033" TargetMode="External"/><Relationship Id="rId82" Type="http://schemas.openxmlformats.org/officeDocument/2006/relationships/hyperlink" Target="http://sports.yahoo.com/nfl/players/8001" TargetMode="External"/><Relationship Id="rId152" Type="http://schemas.openxmlformats.org/officeDocument/2006/relationships/hyperlink" Target="http://sports.yahoo.com/nfl/players/25105" TargetMode="External"/><Relationship Id="rId173" Type="http://schemas.openxmlformats.org/officeDocument/2006/relationships/hyperlink" Target="http://sports.yahoo.com/nfl/players/5448" TargetMode="External"/><Relationship Id="rId194" Type="http://schemas.openxmlformats.org/officeDocument/2006/relationships/hyperlink" Target="http://sports.yahoo.com/nfl/players/26428" TargetMode="External"/><Relationship Id="rId199" Type="http://schemas.openxmlformats.org/officeDocument/2006/relationships/hyperlink" Target="http://sports.yahoo.com/nfl/players/8416" TargetMode="External"/><Relationship Id="rId203" Type="http://schemas.openxmlformats.org/officeDocument/2006/relationships/hyperlink" Target="http://sports.yahoo.com/nfl/players/24303" TargetMode="External"/><Relationship Id="rId208" Type="http://schemas.openxmlformats.org/officeDocument/2006/relationships/hyperlink" Target="http://sports.yahoo.com/nfl/players/7774" TargetMode="External"/><Relationship Id="rId229" Type="http://schemas.openxmlformats.org/officeDocument/2006/relationships/hyperlink" Target="http://sports.yahoo.com/nfl/players/25777" TargetMode="External"/><Relationship Id="rId19" Type="http://schemas.openxmlformats.org/officeDocument/2006/relationships/hyperlink" Target="http://sports.yahoo.com/nfl/players/24793" TargetMode="External"/><Relationship Id="rId224" Type="http://schemas.openxmlformats.org/officeDocument/2006/relationships/hyperlink" Target="http://sports.yahoo.com/nfl/players/26389" TargetMode="External"/><Relationship Id="rId240" Type="http://schemas.openxmlformats.org/officeDocument/2006/relationships/vmlDrawing" Target="../drawings/vmlDrawing2.vml"/><Relationship Id="rId14" Type="http://schemas.openxmlformats.org/officeDocument/2006/relationships/hyperlink" Target="http://sports.yahoo.com/nfl/players/26671" TargetMode="External"/><Relationship Id="rId30" Type="http://schemas.openxmlformats.org/officeDocument/2006/relationships/hyperlink" Target="http://sports.yahoo.com/nfl/players/26699" TargetMode="External"/><Relationship Id="rId35" Type="http://schemas.openxmlformats.org/officeDocument/2006/relationships/hyperlink" Target="http://sports.yahoo.com/nfl/players/23984" TargetMode="External"/><Relationship Id="rId56" Type="http://schemas.openxmlformats.org/officeDocument/2006/relationships/hyperlink" Target="http://sports.yahoo.com/nfl/players/25711" TargetMode="External"/><Relationship Id="rId77" Type="http://schemas.openxmlformats.org/officeDocument/2006/relationships/hyperlink" Target="http://sports.yahoo.com/nfl/players/6405" TargetMode="External"/><Relationship Id="rId100" Type="http://schemas.openxmlformats.org/officeDocument/2006/relationships/hyperlink" Target="http://sports.yahoo.com/nfl/players/24830" TargetMode="External"/><Relationship Id="rId105" Type="http://schemas.openxmlformats.org/officeDocument/2006/relationships/hyperlink" Target="http://sports.yahoo.com/nfl/players/6390" TargetMode="External"/><Relationship Id="rId126" Type="http://schemas.openxmlformats.org/officeDocument/2006/relationships/hyperlink" Target="http://sports.yahoo.com/nfl/players/27556" TargetMode="External"/><Relationship Id="rId147" Type="http://schemas.openxmlformats.org/officeDocument/2006/relationships/hyperlink" Target="http://sports.yahoo.com/nfl/players/7924" TargetMode="External"/><Relationship Id="rId168" Type="http://schemas.openxmlformats.org/officeDocument/2006/relationships/hyperlink" Target="http://sports.yahoo.com/nfl/players/27658" TargetMode="External"/><Relationship Id="rId8" Type="http://schemas.openxmlformats.org/officeDocument/2006/relationships/hyperlink" Target="http://sports.yahoo.com/nfl/players/8256" TargetMode="External"/><Relationship Id="rId51" Type="http://schemas.openxmlformats.org/officeDocument/2006/relationships/hyperlink" Target="http://sports.yahoo.com/nfl/players/24026" TargetMode="External"/><Relationship Id="rId72" Type="http://schemas.openxmlformats.org/officeDocument/2006/relationships/hyperlink" Target="http://sports.yahoo.com/nfl/players/9276" TargetMode="External"/><Relationship Id="rId93" Type="http://schemas.openxmlformats.org/officeDocument/2006/relationships/hyperlink" Target="http://sports.yahoo.com/nfl/players/27622" TargetMode="External"/><Relationship Id="rId98" Type="http://schemas.openxmlformats.org/officeDocument/2006/relationships/hyperlink" Target="http://sports.yahoo.com/nfl/players/24135" TargetMode="External"/><Relationship Id="rId121" Type="http://schemas.openxmlformats.org/officeDocument/2006/relationships/hyperlink" Target="http://sports.yahoo.com/nfl/players/25794" TargetMode="External"/><Relationship Id="rId142" Type="http://schemas.openxmlformats.org/officeDocument/2006/relationships/hyperlink" Target="http://sports.yahoo.com/nfl/players/27540" TargetMode="External"/><Relationship Id="rId163" Type="http://schemas.openxmlformats.org/officeDocument/2006/relationships/hyperlink" Target="http://sports.yahoo.com/nfl/players/24169" TargetMode="External"/><Relationship Id="rId184" Type="http://schemas.openxmlformats.org/officeDocument/2006/relationships/hyperlink" Target="http://sports.yahoo.com/nfl/players/9458" TargetMode="External"/><Relationship Id="rId189" Type="http://schemas.openxmlformats.org/officeDocument/2006/relationships/hyperlink" Target="http://sports.yahoo.com/nfl/players/7492" TargetMode="External"/><Relationship Id="rId219" Type="http://schemas.openxmlformats.org/officeDocument/2006/relationships/hyperlink" Target="http://sports.yahoo.com/nfl/players/9284" TargetMode="External"/><Relationship Id="rId3" Type="http://schemas.openxmlformats.org/officeDocument/2006/relationships/hyperlink" Target="http://sports.yahoo.com/nfl/players/9317" TargetMode="External"/><Relationship Id="rId214" Type="http://schemas.openxmlformats.org/officeDocument/2006/relationships/hyperlink" Target="http://sports.yahoo.com/nfl/players/24795" TargetMode="External"/><Relationship Id="rId230" Type="http://schemas.openxmlformats.org/officeDocument/2006/relationships/hyperlink" Target="http://sports.yahoo.com/nfl/players/9294" TargetMode="External"/><Relationship Id="rId235" Type="http://schemas.openxmlformats.org/officeDocument/2006/relationships/hyperlink" Target="http://sports.yahoo.com/nfl/players/25939" TargetMode="External"/><Relationship Id="rId25" Type="http://schemas.openxmlformats.org/officeDocument/2006/relationships/hyperlink" Target="http://sports.yahoo.com/nfl/players/7200" TargetMode="External"/><Relationship Id="rId46" Type="http://schemas.openxmlformats.org/officeDocument/2006/relationships/hyperlink" Target="http://sports.yahoo.com/nfl/players/7755" TargetMode="External"/><Relationship Id="rId67" Type="http://schemas.openxmlformats.org/officeDocument/2006/relationships/hyperlink" Target="http://sports.yahoo.com/nfl/players/9283" TargetMode="External"/><Relationship Id="rId116" Type="http://schemas.openxmlformats.org/officeDocument/2006/relationships/hyperlink" Target="http://sports.yahoo.com/nfl/players/26650" TargetMode="External"/><Relationship Id="rId137" Type="http://schemas.openxmlformats.org/officeDocument/2006/relationships/hyperlink" Target="http://sports.yahoo.com/nfl/players/27585" TargetMode="External"/><Relationship Id="rId158" Type="http://schemas.openxmlformats.org/officeDocument/2006/relationships/hyperlink" Target="http://sports.yahoo.com/nfl/players/25718" TargetMode="External"/><Relationship Id="rId20" Type="http://schemas.openxmlformats.org/officeDocument/2006/relationships/hyperlink" Target="http://sports.yahoo.com/nfl/players/26660" TargetMode="External"/><Relationship Id="rId41" Type="http://schemas.openxmlformats.org/officeDocument/2006/relationships/hyperlink" Target="http://sports.yahoo.com/nfl/players/24553" TargetMode="External"/><Relationship Id="rId62" Type="http://schemas.openxmlformats.org/officeDocument/2006/relationships/hyperlink" Target="http://sports.yahoo.com/nfl/players/25712" TargetMode="External"/><Relationship Id="rId83" Type="http://schemas.openxmlformats.org/officeDocument/2006/relationships/hyperlink" Target="http://sports.yahoo.com/nfl/players/24062" TargetMode="External"/><Relationship Id="rId88" Type="http://schemas.openxmlformats.org/officeDocument/2006/relationships/hyperlink" Target="http://sports.yahoo.com/nfl/players/7760" TargetMode="External"/><Relationship Id="rId111" Type="http://schemas.openxmlformats.org/officeDocument/2006/relationships/hyperlink" Target="http://sports.yahoo.com/nfl/players/8838" TargetMode="External"/><Relationship Id="rId132" Type="http://schemas.openxmlformats.org/officeDocument/2006/relationships/hyperlink" Target="http://sports.yahoo.com/nfl/players/27550" TargetMode="External"/><Relationship Id="rId153" Type="http://schemas.openxmlformats.org/officeDocument/2006/relationships/hyperlink" Target="http://sports.yahoo.com/nfl/players/26083" TargetMode="External"/><Relationship Id="rId174" Type="http://schemas.openxmlformats.org/officeDocument/2006/relationships/hyperlink" Target="http://sports.yahoo.com/nfl/players/27050" TargetMode="External"/><Relationship Id="rId179" Type="http://schemas.openxmlformats.org/officeDocument/2006/relationships/hyperlink" Target="http://sports.yahoo.com/nfl/players/23976" TargetMode="External"/><Relationship Id="rId195" Type="http://schemas.openxmlformats.org/officeDocument/2006/relationships/hyperlink" Target="http://sports.yahoo.com/nfl/players/8383" TargetMode="External"/><Relationship Id="rId209" Type="http://schemas.openxmlformats.org/officeDocument/2006/relationships/hyperlink" Target="http://sports.yahoo.com/nfl/players/9043" TargetMode="External"/><Relationship Id="rId190" Type="http://schemas.openxmlformats.org/officeDocument/2006/relationships/hyperlink" Target="http://sports.yahoo.com/nfl/players/9466" TargetMode="External"/><Relationship Id="rId204" Type="http://schemas.openxmlformats.org/officeDocument/2006/relationships/hyperlink" Target="http://sports.yahoo.com/nfl/players/6360" TargetMode="External"/><Relationship Id="rId220" Type="http://schemas.openxmlformats.org/officeDocument/2006/relationships/hyperlink" Target="http://sports.yahoo.com/nfl/players/24849" TargetMode="External"/><Relationship Id="rId225" Type="http://schemas.openxmlformats.org/officeDocument/2006/relationships/hyperlink" Target="http://sports.yahoo.com/nfl/players/8810" TargetMode="External"/><Relationship Id="rId241" Type="http://schemas.openxmlformats.org/officeDocument/2006/relationships/comments" Target="../comments2.xml"/><Relationship Id="rId15" Type="http://schemas.openxmlformats.org/officeDocument/2006/relationships/hyperlink" Target="http://sports.yahoo.com/nfl/players/7868" TargetMode="External"/><Relationship Id="rId36" Type="http://schemas.openxmlformats.org/officeDocument/2006/relationships/hyperlink" Target="http://sports.yahoo.com/nfl/players/24916" TargetMode="External"/><Relationship Id="rId57" Type="http://schemas.openxmlformats.org/officeDocument/2006/relationships/hyperlink" Target="http://sports.yahoo.com/nfl/players/24788" TargetMode="External"/><Relationship Id="rId106" Type="http://schemas.openxmlformats.org/officeDocument/2006/relationships/hyperlink" Target="http://sports.yahoo.com/nfl/players/26708" TargetMode="External"/><Relationship Id="rId127" Type="http://schemas.openxmlformats.org/officeDocument/2006/relationships/hyperlink" Target="http://sports.yahoo.com/nfl/players/24892" TargetMode="External"/><Relationship Id="rId10" Type="http://schemas.openxmlformats.org/officeDocument/2006/relationships/hyperlink" Target="http://sports.yahoo.com/nfl/players/26681" TargetMode="External"/><Relationship Id="rId31" Type="http://schemas.openxmlformats.org/officeDocument/2006/relationships/hyperlink" Target="http://sports.yahoo.com/nfl/players/24851" TargetMode="External"/><Relationship Id="rId52" Type="http://schemas.openxmlformats.org/officeDocument/2006/relationships/hyperlink" Target="http://sports.yahoo.com/nfl/players/24262" TargetMode="External"/><Relationship Id="rId73" Type="http://schemas.openxmlformats.org/officeDocument/2006/relationships/hyperlink" Target="http://sports.yahoo.com/nfl/players/25798" TargetMode="External"/><Relationship Id="rId78" Type="http://schemas.openxmlformats.org/officeDocument/2006/relationships/hyperlink" Target="http://sports.yahoo.com/nfl/players/5477" TargetMode="External"/><Relationship Id="rId94" Type="http://schemas.openxmlformats.org/officeDocument/2006/relationships/hyperlink" Target="http://sports.yahoo.com/nfl/players/27535" TargetMode="External"/><Relationship Id="rId99" Type="http://schemas.openxmlformats.org/officeDocument/2006/relationships/hyperlink" Target="http://sports.yahoo.com/nfl/players/8277" TargetMode="External"/><Relationship Id="rId101" Type="http://schemas.openxmlformats.org/officeDocument/2006/relationships/hyperlink" Target="http://sports.yahoo.com/nfl/players/7306" TargetMode="External"/><Relationship Id="rId122" Type="http://schemas.openxmlformats.org/officeDocument/2006/relationships/hyperlink" Target="http://sports.yahoo.com/nfl/players/25820" TargetMode="External"/><Relationship Id="rId143" Type="http://schemas.openxmlformats.org/officeDocument/2006/relationships/hyperlink" Target="http://sports.yahoo.com/nfl/players/9001" TargetMode="External"/><Relationship Id="rId148" Type="http://schemas.openxmlformats.org/officeDocument/2006/relationships/hyperlink" Target="http://sports.yahoo.com/nfl/players/26664" TargetMode="External"/><Relationship Id="rId164" Type="http://schemas.openxmlformats.org/officeDocument/2006/relationships/hyperlink" Target="http://sports.yahoo.com/nfl/players/27570" TargetMode="External"/><Relationship Id="rId169" Type="http://schemas.openxmlformats.org/officeDocument/2006/relationships/hyperlink" Target="http://sports.yahoo.com/nfl/players/8504" TargetMode="External"/><Relationship Id="rId185" Type="http://schemas.openxmlformats.org/officeDocument/2006/relationships/hyperlink" Target="http://sports.yahoo.com/nfl/players/7777" TargetMode="External"/><Relationship Id="rId4" Type="http://schemas.openxmlformats.org/officeDocument/2006/relationships/hyperlink" Target="http://sports.yahoo.com/nfl/players/8261" TargetMode="External"/><Relationship Id="rId9" Type="http://schemas.openxmlformats.org/officeDocument/2006/relationships/hyperlink" Target="http://sports.yahoo.com/nfl/players/24070" TargetMode="External"/><Relationship Id="rId180" Type="http://schemas.openxmlformats.org/officeDocument/2006/relationships/hyperlink" Target="http://sports.yahoo.com/nfl/players/24935" TargetMode="External"/><Relationship Id="rId210" Type="http://schemas.openxmlformats.org/officeDocument/2006/relationships/hyperlink" Target="http://sports.yahoo.com/nfl/players/24318" TargetMode="External"/><Relationship Id="rId215" Type="http://schemas.openxmlformats.org/officeDocument/2006/relationships/hyperlink" Target="http://sports.yahoo.com/nfl/players/24866" TargetMode="External"/><Relationship Id="rId236" Type="http://schemas.openxmlformats.org/officeDocument/2006/relationships/hyperlink" Target="http://sports.yahoo.com/nfl/players/26064" TargetMode="External"/><Relationship Id="rId26" Type="http://schemas.openxmlformats.org/officeDocument/2006/relationships/hyperlink" Target="http://sports.yahoo.com/nfl/players/8813" TargetMode="External"/><Relationship Id="rId231" Type="http://schemas.openxmlformats.org/officeDocument/2006/relationships/hyperlink" Target="http://sports.yahoo.com/nfl/players/25234" TargetMode="External"/><Relationship Id="rId47" Type="http://schemas.openxmlformats.org/officeDocument/2006/relationships/hyperlink" Target="http://sports.yahoo.com/nfl/players/26652" TargetMode="External"/><Relationship Id="rId68" Type="http://schemas.openxmlformats.org/officeDocument/2006/relationships/hyperlink" Target="http://sports.yahoo.com/nfl/players/24860" TargetMode="External"/><Relationship Id="rId89" Type="http://schemas.openxmlformats.org/officeDocument/2006/relationships/hyperlink" Target="http://sports.yahoo.com/nfl/players/24823" TargetMode="External"/><Relationship Id="rId112" Type="http://schemas.openxmlformats.org/officeDocument/2006/relationships/hyperlink" Target="http://sports.yahoo.com/nfl/players/8332" TargetMode="External"/><Relationship Id="rId133" Type="http://schemas.openxmlformats.org/officeDocument/2006/relationships/hyperlink" Target="http://sports.yahoo.com/nfl/players/24815" TargetMode="External"/><Relationship Id="rId154" Type="http://schemas.openxmlformats.org/officeDocument/2006/relationships/hyperlink" Target="http://sports.yahoo.com/nfl/players/27378" TargetMode="External"/><Relationship Id="rId175" Type="http://schemas.openxmlformats.org/officeDocument/2006/relationships/hyperlink" Target="http://sports.yahoo.com/nfl/players/27560" TargetMode="External"/><Relationship Id="rId196" Type="http://schemas.openxmlformats.org/officeDocument/2006/relationships/hyperlink" Target="http://sports.yahoo.com/nfl/players/8819" TargetMode="External"/><Relationship Id="rId200" Type="http://schemas.openxmlformats.org/officeDocument/2006/relationships/hyperlink" Target="http://sports.yahoo.com/nfl/players/24913" TargetMode="External"/><Relationship Id="rId16" Type="http://schemas.openxmlformats.org/officeDocument/2006/relationships/hyperlink" Target="http://sports.yahoo.com/nfl/players/25741" TargetMode="External"/><Relationship Id="rId221" Type="http://schemas.openxmlformats.org/officeDocument/2006/relationships/hyperlink" Target="http://sports.yahoo.com/nfl/players/24834" TargetMode="External"/><Relationship Id="rId37" Type="http://schemas.openxmlformats.org/officeDocument/2006/relationships/hyperlink" Target="http://sports.yahoo.com/nfl/players/7751" TargetMode="External"/><Relationship Id="rId58" Type="http://schemas.openxmlformats.org/officeDocument/2006/relationships/hyperlink" Target="http://sports.yahoo.com/nfl/players/9496" TargetMode="External"/><Relationship Id="rId79" Type="http://schemas.openxmlformats.org/officeDocument/2006/relationships/hyperlink" Target="http://sports.yahoo.com/nfl/players/6763" TargetMode="External"/><Relationship Id="rId102" Type="http://schemas.openxmlformats.org/officeDocument/2006/relationships/hyperlink" Target="http://sports.yahoo.com/nfl/players/26658" TargetMode="External"/><Relationship Id="rId123" Type="http://schemas.openxmlformats.org/officeDocument/2006/relationships/hyperlink" Target="http://sports.yahoo.com/nfl/players/8781" TargetMode="External"/><Relationship Id="rId144" Type="http://schemas.openxmlformats.org/officeDocument/2006/relationships/hyperlink" Target="http://sports.yahoo.com/nfl/players/7177" TargetMode="External"/><Relationship Id="rId90" Type="http://schemas.openxmlformats.org/officeDocument/2006/relationships/hyperlink" Target="http://sports.yahoo.com/nfl/players/24901" TargetMode="External"/><Relationship Id="rId165" Type="http://schemas.openxmlformats.org/officeDocument/2006/relationships/hyperlink" Target="http://sports.yahoo.com/nfl/players/24076" TargetMode="External"/><Relationship Id="rId186" Type="http://schemas.openxmlformats.org/officeDocument/2006/relationships/hyperlink" Target="http://sports.yahoo.com/nfl/players/9353" TargetMode="External"/><Relationship Id="rId211" Type="http://schemas.openxmlformats.org/officeDocument/2006/relationships/hyperlink" Target="http://sports.yahoo.com/nfl/players/6359" TargetMode="External"/><Relationship Id="rId232" Type="http://schemas.openxmlformats.org/officeDocument/2006/relationships/hyperlink" Target="http://sports.yahoo.com/nfl/players/24774" TargetMode="External"/><Relationship Id="rId27" Type="http://schemas.openxmlformats.org/officeDocument/2006/relationships/hyperlink" Target="http://sports.yahoo.com/nfl/players/24171" TargetMode="External"/><Relationship Id="rId48" Type="http://schemas.openxmlformats.org/officeDocument/2006/relationships/hyperlink" Target="http://sports.yahoo.com/nfl/players/9286" TargetMode="External"/><Relationship Id="rId69" Type="http://schemas.openxmlformats.org/officeDocument/2006/relationships/hyperlink" Target="http://sports.yahoo.com/nfl/players/8832" TargetMode="External"/><Relationship Id="rId113" Type="http://schemas.openxmlformats.org/officeDocument/2006/relationships/hyperlink" Target="http://sports.yahoo.com/nfl/players/27532" TargetMode="External"/><Relationship Id="rId134" Type="http://schemas.openxmlformats.org/officeDocument/2006/relationships/hyperlink" Target="http://sports.yahoo.com/nfl/players/26767" TargetMode="External"/><Relationship Id="rId80" Type="http://schemas.openxmlformats.org/officeDocument/2006/relationships/hyperlink" Target="http://sports.yahoo.com/nfl/players/8285" TargetMode="External"/><Relationship Id="rId155" Type="http://schemas.openxmlformats.org/officeDocument/2006/relationships/hyperlink" Target="http://sports.yahoo.com/nfl/players/27603" TargetMode="External"/><Relationship Id="rId176" Type="http://schemas.openxmlformats.org/officeDocument/2006/relationships/hyperlink" Target="http://sports.yahoo.com/nfl/players/25715" TargetMode="External"/><Relationship Id="rId197" Type="http://schemas.openxmlformats.org/officeDocument/2006/relationships/hyperlink" Target="http://sports.yahoo.com/nfl/players/8292"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fantasycube.com/"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www.theexcelninja.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1" enableFormatConditionsCalculation="0">
    <tabColor rgb="FF92D050"/>
    <pageSetUpPr fitToPage="1"/>
  </sheetPr>
  <dimension ref="A1:BY268"/>
  <sheetViews>
    <sheetView tabSelected="1" zoomScaleNormal="100" workbookViewId="0">
      <pane xSplit="1" ySplit="4" topLeftCell="B5" activePane="bottomRight" state="frozen"/>
      <selection pane="topRight" activeCell="B1" sqref="B1"/>
      <selection pane="bottomLeft" activeCell="A5" sqref="A5"/>
      <selection pane="bottomRight" activeCell="S2" sqref="S2"/>
    </sheetView>
  </sheetViews>
  <sheetFormatPr defaultColWidth="9.109375" defaultRowHeight="13.8" outlineLevelCol="1" x14ac:dyDescent="0.3"/>
  <cols>
    <col min="1" max="1" width="13.77734375" style="48" customWidth="1"/>
    <col min="2" max="2" width="6" style="51" customWidth="1"/>
    <col min="3" max="3" width="7.5546875" style="51" customWidth="1"/>
    <col min="4" max="4" width="5.5546875" style="51" customWidth="1"/>
    <col min="5" max="5" width="18.5546875" style="48" customWidth="1"/>
    <col min="6" max="6" width="7" style="48" customWidth="1"/>
    <col min="7" max="7" width="6.44140625" style="48" customWidth="1"/>
    <col min="8" max="8" width="6.109375" style="48" customWidth="1"/>
    <col min="9" max="9" width="6.44140625" style="48" hidden="1" customWidth="1" outlineLevel="1"/>
    <col min="10" max="10" width="6.44140625" style="48" customWidth="1" collapsed="1"/>
    <col min="11" max="11" width="6.109375" style="48" customWidth="1"/>
    <col min="12" max="12" width="6.44140625" style="48" hidden="1" customWidth="1" outlineLevel="1"/>
    <col min="13" max="13" width="6.44140625" style="48" customWidth="1" collapsed="1"/>
    <col min="14" max="14" width="6.109375" style="48" customWidth="1"/>
    <col min="15" max="15" width="6.44140625" style="48" hidden="1" customWidth="1" outlineLevel="1"/>
    <col min="16" max="16" width="8.5546875" style="48" customWidth="1" collapsed="1"/>
    <col min="17" max="18" width="5.109375" style="48" customWidth="1"/>
    <col min="19" max="19" width="8.5546875" style="48" customWidth="1"/>
    <col min="20" max="20" width="5.88671875" style="48" customWidth="1"/>
    <col min="21" max="21" width="6.44140625" style="48" customWidth="1"/>
    <col min="22" max="22" width="5.5546875" style="48" customWidth="1"/>
    <col min="23" max="24" width="5.33203125" style="48" bestFit="1" customWidth="1"/>
    <col min="25" max="26" width="6.33203125" style="48" customWidth="1"/>
    <col min="27" max="27" width="5.5546875" style="48" customWidth="1"/>
    <col min="28" max="28" width="6.44140625" style="48" customWidth="1"/>
    <col min="29" max="29" width="6.109375" style="48" customWidth="1"/>
    <col min="30" max="30" width="5.88671875" style="48" customWidth="1"/>
    <col min="31" max="31" width="6.109375" style="48" customWidth="1"/>
    <col min="32" max="32" width="5.33203125" style="48" customWidth="1"/>
    <col min="33" max="33" width="6" style="48" customWidth="1"/>
    <col min="34" max="34" width="5.88671875" style="48" bestFit="1" customWidth="1"/>
    <col min="35" max="35" width="6.88671875" style="48" bestFit="1" customWidth="1"/>
    <col min="36" max="36" width="9" style="48" customWidth="1"/>
    <col min="37" max="37" width="16.33203125" style="48" bestFit="1" customWidth="1"/>
    <col min="38" max="38" width="9.109375" style="48"/>
    <col min="39" max="39" width="6" style="48" customWidth="1"/>
    <col min="40" max="40" width="7.5546875" style="48" customWidth="1"/>
    <col min="41" max="41" width="5.5546875" style="48" customWidth="1"/>
    <col min="42" max="42" width="18.5546875" style="48" customWidth="1"/>
    <col min="43" max="43" width="7" style="48" customWidth="1"/>
    <col min="44" max="44" width="6.44140625" style="48" customWidth="1"/>
    <col min="45" max="45" width="6.109375" style="48" customWidth="1"/>
    <col min="46" max="47" width="6.44140625" style="48" customWidth="1"/>
    <col min="48" max="48" width="5.44140625" style="48" customWidth="1"/>
    <col min="49" max="50" width="6.44140625" style="48" customWidth="1"/>
    <col min="51" max="51" width="5.44140625" style="48" customWidth="1"/>
    <col min="52" max="52" width="6.44140625" style="48" customWidth="1"/>
    <col min="53" max="53" width="8.5546875" style="48" customWidth="1"/>
    <col min="54" max="55" width="5.109375" style="48" customWidth="1"/>
    <col min="56" max="56" width="8.5546875" style="48" customWidth="1"/>
    <col min="57" max="57" width="5.88671875" style="48" customWidth="1"/>
    <col min="58" max="58" width="6.44140625" style="48" customWidth="1"/>
    <col min="59" max="59" width="5.5546875" style="48" customWidth="1"/>
    <col min="60" max="61" width="5.33203125" style="48" bestFit="1" customWidth="1"/>
    <col min="62" max="63" width="6.33203125" style="48" customWidth="1"/>
    <col min="64" max="64" width="5.5546875" style="48" customWidth="1"/>
    <col min="65" max="65" width="6.44140625" style="48" customWidth="1"/>
    <col min="66" max="66" width="6.109375" style="48" customWidth="1"/>
    <col min="67" max="67" width="5.88671875" style="48" customWidth="1"/>
    <col min="68" max="68" width="6.109375" style="48" customWidth="1"/>
    <col min="69" max="69" width="5.33203125" style="48" customWidth="1"/>
    <col min="70" max="70" width="6" style="48" customWidth="1"/>
    <col min="71" max="71" width="5.88671875" style="48" bestFit="1" customWidth="1"/>
    <col min="72" max="72" width="6.88671875" style="48" bestFit="1" customWidth="1"/>
    <col min="73" max="73" width="9" style="48" customWidth="1"/>
    <col min="74" max="16384" width="9.109375" style="48"/>
  </cols>
  <sheetData>
    <row r="1" spans="1:77" ht="36" customHeight="1" x14ac:dyDescent="0.35">
      <c r="A1" s="54"/>
      <c r="B1" s="55"/>
      <c r="C1" s="55"/>
      <c r="D1" s="55"/>
      <c r="E1" s="54" t="str">
        <f>"NFL Fantasy Football Stats - " &amp; lkpYear &amp; " Projected"</f>
        <v>NFL Fantasy Football Stats - 2014 Projected</v>
      </c>
      <c r="F1" s="54"/>
      <c r="G1" s="56"/>
      <c r="H1" s="56"/>
      <c r="I1" s="56"/>
      <c r="J1" s="56"/>
      <c r="K1" s="56"/>
      <c r="L1" s="56"/>
      <c r="M1" s="56"/>
      <c r="N1" s="56"/>
      <c r="O1" s="56"/>
      <c r="P1" s="56"/>
      <c r="Q1" s="56"/>
      <c r="R1" s="56"/>
      <c r="S1" s="57"/>
      <c r="T1" s="57"/>
      <c r="U1" s="57"/>
      <c r="V1" s="57"/>
      <c r="W1" s="57"/>
      <c r="X1" s="57"/>
      <c r="Y1" s="57"/>
      <c r="Z1" s="57"/>
      <c r="AA1" s="57"/>
      <c r="AB1" s="57"/>
      <c r="AC1" s="57"/>
      <c r="AD1" s="57"/>
      <c r="AE1" s="57"/>
      <c r="AF1" s="57"/>
      <c r="AG1" s="57"/>
      <c r="AH1" s="57"/>
      <c r="AI1" s="57"/>
      <c r="AJ1" s="74" t="str">
        <f>lkpCopyright</f>
        <v>© FantasyCube.com</v>
      </c>
    </row>
    <row r="2" spans="1:77" ht="14.25" customHeight="1" x14ac:dyDescent="0.3">
      <c r="A2" s="58" t="s">
        <v>424</v>
      </c>
      <c r="B2" s="59"/>
      <c r="C2" s="59"/>
      <c r="D2" s="59"/>
      <c r="E2" s="59"/>
      <c r="F2" s="59"/>
      <c r="G2" s="60"/>
      <c r="H2" s="60"/>
      <c r="I2" s="60"/>
      <c r="J2" s="60"/>
      <c r="K2" s="60"/>
      <c r="L2" s="60"/>
      <c r="M2" s="60"/>
      <c r="N2" s="60"/>
      <c r="O2" s="60"/>
      <c r="P2" s="120"/>
      <c r="Q2" s="121"/>
      <c r="R2" s="120" t="s">
        <v>54</v>
      </c>
      <c r="S2" s="49">
        <v>0</v>
      </c>
      <c r="T2" s="49">
        <v>0</v>
      </c>
      <c r="U2" s="49">
        <v>25</v>
      </c>
      <c r="V2" s="49">
        <v>4</v>
      </c>
      <c r="W2" s="49">
        <v>-1</v>
      </c>
      <c r="X2" s="49">
        <v>0</v>
      </c>
      <c r="Y2" s="49">
        <v>0</v>
      </c>
      <c r="Z2" s="49">
        <v>10</v>
      </c>
      <c r="AA2" s="49">
        <v>6</v>
      </c>
      <c r="AB2" s="49">
        <v>0</v>
      </c>
      <c r="AC2" s="49">
        <v>10</v>
      </c>
      <c r="AD2" s="49">
        <v>6</v>
      </c>
      <c r="AE2" s="49">
        <v>0</v>
      </c>
      <c r="AF2" s="49">
        <v>6</v>
      </c>
      <c r="AG2" s="49">
        <v>2</v>
      </c>
      <c r="AH2" s="49">
        <v>0</v>
      </c>
      <c r="AI2" s="49">
        <v>-2</v>
      </c>
      <c r="AJ2" s="61"/>
    </row>
    <row r="3" spans="1:77" ht="15" customHeight="1" x14ac:dyDescent="0.3">
      <c r="A3" s="62"/>
      <c r="B3" s="63"/>
      <c r="C3" s="63"/>
      <c r="D3" s="63"/>
      <c r="E3" s="85" t="s">
        <v>132</v>
      </c>
      <c r="F3" s="86"/>
      <c r="G3" s="64" t="s">
        <v>127</v>
      </c>
      <c r="H3" s="64"/>
      <c r="I3" s="64"/>
      <c r="J3" s="64"/>
      <c r="K3" s="64"/>
      <c r="L3" s="64"/>
      <c r="M3" s="64"/>
      <c r="N3" s="64"/>
      <c r="O3" s="64"/>
      <c r="P3" s="81"/>
      <c r="Q3" s="127" t="s">
        <v>425</v>
      </c>
      <c r="R3" s="127"/>
      <c r="S3" s="65" t="s">
        <v>48</v>
      </c>
      <c r="T3" s="66"/>
      <c r="U3" s="66"/>
      <c r="V3" s="66"/>
      <c r="W3" s="66"/>
      <c r="X3" s="66"/>
      <c r="Y3" s="67" t="s">
        <v>50</v>
      </c>
      <c r="Z3" s="67"/>
      <c r="AA3" s="68"/>
      <c r="AB3" s="66" t="s">
        <v>49</v>
      </c>
      <c r="AC3" s="66"/>
      <c r="AD3" s="66"/>
      <c r="AE3" s="65" t="s">
        <v>51</v>
      </c>
      <c r="AF3" s="66"/>
      <c r="AG3" s="98" t="s">
        <v>52</v>
      </c>
      <c r="AH3" s="66" t="s">
        <v>53</v>
      </c>
      <c r="AI3" s="96"/>
      <c r="AJ3" s="69"/>
    </row>
    <row r="4" spans="1:77" x14ac:dyDescent="0.3">
      <c r="A4" s="78" t="s">
        <v>0</v>
      </c>
      <c r="B4" s="71" t="s">
        <v>41</v>
      </c>
      <c r="C4" s="71" t="s">
        <v>19</v>
      </c>
      <c r="D4" s="71" t="s">
        <v>139</v>
      </c>
      <c r="E4" s="117" t="s">
        <v>133</v>
      </c>
      <c r="F4" s="118" t="s">
        <v>134</v>
      </c>
      <c r="G4" s="71" t="s">
        <v>128</v>
      </c>
      <c r="H4" s="71" t="s">
        <v>138</v>
      </c>
      <c r="I4" s="71" t="s">
        <v>135</v>
      </c>
      <c r="J4" s="148" t="s">
        <v>131</v>
      </c>
      <c r="K4" s="122" t="s">
        <v>138</v>
      </c>
      <c r="L4" s="149" t="s">
        <v>136</v>
      </c>
      <c r="M4" s="82" t="s">
        <v>130</v>
      </c>
      <c r="N4" s="71" t="s">
        <v>138</v>
      </c>
      <c r="O4" s="82" t="s">
        <v>137</v>
      </c>
      <c r="P4" s="123" t="s">
        <v>141</v>
      </c>
      <c r="Q4" s="71" t="s">
        <v>412</v>
      </c>
      <c r="R4" s="71" t="s">
        <v>411</v>
      </c>
      <c r="S4" s="72" t="s">
        <v>1</v>
      </c>
      <c r="T4" s="71" t="s">
        <v>2</v>
      </c>
      <c r="U4" s="71" t="s">
        <v>3</v>
      </c>
      <c r="V4" s="71" t="s">
        <v>4</v>
      </c>
      <c r="W4" s="71" t="s">
        <v>5</v>
      </c>
      <c r="X4" s="71" t="s">
        <v>145</v>
      </c>
      <c r="Y4" s="72" t="s">
        <v>144</v>
      </c>
      <c r="Z4" s="72" t="s">
        <v>3</v>
      </c>
      <c r="AA4" s="71" t="s">
        <v>4</v>
      </c>
      <c r="AB4" s="71" t="s">
        <v>6</v>
      </c>
      <c r="AC4" s="71" t="s">
        <v>3</v>
      </c>
      <c r="AD4" s="71" t="s">
        <v>4</v>
      </c>
      <c r="AE4" s="72" t="s">
        <v>3</v>
      </c>
      <c r="AF4" s="71" t="s">
        <v>4</v>
      </c>
      <c r="AG4" s="97" t="s">
        <v>7</v>
      </c>
      <c r="AH4" s="71" t="s">
        <v>143</v>
      </c>
      <c r="AI4" s="95" t="s">
        <v>8</v>
      </c>
      <c r="AJ4" s="79" t="s">
        <v>9</v>
      </c>
    </row>
    <row r="5" spans="1:77" x14ac:dyDescent="0.3">
      <c r="A5" s="80" t="s">
        <v>190</v>
      </c>
      <c r="B5" s="50" t="s">
        <v>42</v>
      </c>
      <c r="C5" s="50" t="s">
        <v>34</v>
      </c>
      <c r="D5" s="50">
        <v>6</v>
      </c>
      <c r="E5" s="52"/>
      <c r="F5" s="53"/>
      <c r="G5" s="70">
        <v>2</v>
      </c>
      <c r="H5" s="99">
        <f t="shared" ref="H5:H68" si="0">I5-G5</f>
        <v>-1</v>
      </c>
      <c r="I5" s="70">
        <v>1</v>
      </c>
      <c r="J5" s="150">
        <v>3</v>
      </c>
      <c r="K5" s="99">
        <f t="shared" ref="K5:K68" si="1">L5-J5</f>
        <v>-2</v>
      </c>
      <c r="L5" s="151">
        <v>1</v>
      </c>
      <c r="M5" s="70">
        <v>2</v>
      </c>
      <c r="N5" s="99">
        <f t="shared" ref="N5:N68" si="2">O5-M5</f>
        <v>-1</v>
      </c>
      <c r="O5" s="70">
        <v>1</v>
      </c>
      <c r="P5" s="83">
        <v>1</v>
      </c>
      <c r="Q5" s="119"/>
      <c r="R5" s="119"/>
      <c r="S5" s="139">
        <v>0</v>
      </c>
      <c r="T5" s="70">
        <v>0</v>
      </c>
      <c r="U5" s="70">
        <v>0</v>
      </c>
      <c r="V5" s="70">
        <v>0</v>
      </c>
      <c r="W5" s="70">
        <v>0</v>
      </c>
      <c r="X5" s="70">
        <v>0</v>
      </c>
      <c r="Y5" s="139">
        <v>256</v>
      </c>
      <c r="Z5" s="140">
        <v>1141</v>
      </c>
      <c r="AA5" s="70">
        <v>11.1</v>
      </c>
      <c r="AB5" s="70">
        <v>66.599999999999994</v>
      </c>
      <c r="AC5" s="70">
        <v>582</v>
      </c>
      <c r="AD5" s="70">
        <v>2.5</v>
      </c>
      <c r="AE5" s="139">
        <v>0</v>
      </c>
      <c r="AF5" s="70">
        <v>0</v>
      </c>
      <c r="AG5" s="141">
        <v>0.3</v>
      </c>
      <c r="AH5" s="70">
        <v>4.0999999999999996</v>
      </c>
      <c r="AI5" s="142">
        <v>2.5</v>
      </c>
      <c r="AJ5" s="143">
        <f>IFERROR($S5*$S$2+$T5*$T$2+IF($U$2=0,0,$U5/$U$2)+$V5*$V$2+$W5*$W$2+$X5*$X$2+$Y5*$Y$2+IF($Z$2=0,0,$Z5/$Z$2)+$AA$2*$AA5+$AB5*$AB$2+IF($AC$2=0,0,$AC5/$AC$2)+$AD5*$AD$2+IF($AE$2=0,0,$AE5/$AE$2)+$AF5*$AF$2+$AG5*$AG$2+$AH5*$AH$2+$AI5*$AI$2,0)</f>
        <v>249.49999999999997</v>
      </c>
      <c r="BY5" s="147"/>
    </row>
    <row r="6" spans="1:77" x14ac:dyDescent="0.3">
      <c r="A6" s="80" t="s">
        <v>191</v>
      </c>
      <c r="B6" s="50" t="s">
        <v>42</v>
      </c>
      <c r="C6" s="50" t="s">
        <v>35</v>
      </c>
      <c r="D6" s="50">
        <v>7</v>
      </c>
      <c r="E6" s="53"/>
      <c r="F6" s="53"/>
      <c r="G6" s="70">
        <v>1</v>
      </c>
      <c r="H6" s="99">
        <f t="shared" si="0"/>
        <v>1</v>
      </c>
      <c r="I6" s="70">
        <v>2</v>
      </c>
      <c r="J6" s="150">
        <v>1</v>
      </c>
      <c r="K6" s="99">
        <f t="shared" si="1"/>
        <v>1</v>
      </c>
      <c r="L6" s="151">
        <v>2</v>
      </c>
      <c r="M6" s="70">
        <v>1</v>
      </c>
      <c r="N6" s="99">
        <f t="shared" si="2"/>
        <v>1</v>
      </c>
      <c r="O6" s="70">
        <v>2</v>
      </c>
      <c r="P6" s="84">
        <v>1</v>
      </c>
      <c r="Q6" s="119"/>
      <c r="R6" s="119"/>
      <c r="S6" s="139">
        <v>0</v>
      </c>
      <c r="T6" s="70">
        <v>0</v>
      </c>
      <c r="U6" s="70">
        <v>0</v>
      </c>
      <c r="V6" s="70">
        <v>0</v>
      </c>
      <c r="W6" s="70">
        <v>0</v>
      </c>
      <c r="X6" s="70">
        <v>0</v>
      </c>
      <c r="Y6" s="139">
        <v>283</v>
      </c>
      <c r="Z6" s="70">
        <v>1274</v>
      </c>
      <c r="AA6" s="70">
        <v>10</v>
      </c>
      <c r="AB6" s="70">
        <v>44.9</v>
      </c>
      <c r="AC6" s="70">
        <v>353</v>
      </c>
      <c r="AD6" s="70">
        <v>1.7</v>
      </c>
      <c r="AE6" s="139">
        <v>0</v>
      </c>
      <c r="AF6" s="70">
        <v>0</v>
      </c>
      <c r="AG6" s="141">
        <v>0.2</v>
      </c>
      <c r="AH6" s="70">
        <v>2.6</v>
      </c>
      <c r="AI6" s="142">
        <v>1.6</v>
      </c>
      <c r="AJ6" s="143">
        <f t="shared" ref="AJ6:AJ69" si="3">IFERROR($S6*$S$2+$T6*$T$2+IF($U$2=0,0,$U6/$U$2)+$V6*$V$2+$W6*$W$2+$X6*$X$2+$Y6*$Y$2+IF($Z$2=0,0,$Z6/$Z$2)+$AA$2*$AA6+$AB6*$AB$2+IF($AC$2=0,0,$AC6/$AC$2)+$AD6*$AD$2+IF($AE$2=0,0,$AE6/$AE$2)+$AF6*$AF$2+$AG6*$AG$2+$AH6*$AH$2+$AI6*$AI$2,0)</f>
        <v>230.1</v>
      </c>
      <c r="BY6" s="147"/>
    </row>
    <row r="7" spans="1:77" x14ac:dyDescent="0.3">
      <c r="A7" s="80" t="s">
        <v>192</v>
      </c>
      <c r="B7" s="50" t="s">
        <v>42</v>
      </c>
      <c r="C7" s="50" t="s">
        <v>17</v>
      </c>
      <c r="D7" s="50">
        <v>10</v>
      </c>
      <c r="E7" s="53"/>
      <c r="F7" s="53"/>
      <c r="G7" s="70">
        <v>3</v>
      </c>
      <c r="H7" s="99">
        <f t="shared" si="0"/>
        <v>0</v>
      </c>
      <c r="I7" s="70">
        <v>3</v>
      </c>
      <c r="J7" s="150">
        <v>2</v>
      </c>
      <c r="K7" s="99">
        <f t="shared" si="1"/>
        <v>3</v>
      </c>
      <c r="L7" s="151">
        <v>5</v>
      </c>
      <c r="M7" s="70">
        <v>4</v>
      </c>
      <c r="N7" s="99">
        <f t="shared" si="2"/>
        <v>1</v>
      </c>
      <c r="O7" s="70">
        <v>5</v>
      </c>
      <c r="P7" s="84">
        <v>1</v>
      </c>
      <c r="Q7" s="119"/>
      <c r="R7" s="119"/>
      <c r="S7" s="139">
        <v>0</v>
      </c>
      <c r="T7" s="70">
        <v>0</v>
      </c>
      <c r="U7" s="70">
        <v>0</v>
      </c>
      <c r="V7" s="70">
        <v>0</v>
      </c>
      <c r="W7" s="70">
        <v>0</v>
      </c>
      <c r="X7" s="70">
        <v>0</v>
      </c>
      <c r="Y7" s="139">
        <v>286</v>
      </c>
      <c r="Z7" s="70">
        <v>1265</v>
      </c>
      <c r="AA7" s="70">
        <v>10.5</v>
      </c>
      <c r="AB7" s="70">
        <v>45.2</v>
      </c>
      <c r="AC7" s="70">
        <v>377</v>
      </c>
      <c r="AD7" s="70">
        <v>1.4</v>
      </c>
      <c r="AE7" s="139">
        <v>0</v>
      </c>
      <c r="AF7" s="70">
        <v>0</v>
      </c>
      <c r="AG7" s="141">
        <v>0.2</v>
      </c>
      <c r="AH7" s="70">
        <v>4.9000000000000004</v>
      </c>
      <c r="AI7" s="142">
        <v>3.1</v>
      </c>
      <c r="AJ7" s="143">
        <f t="shared" si="3"/>
        <v>229.8</v>
      </c>
      <c r="BY7" s="147"/>
    </row>
    <row r="8" spans="1:77" x14ac:dyDescent="0.3">
      <c r="A8" s="80" t="s">
        <v>193</v>
      </c>
      <c r="B8" s="50" t="s">
        <v>42</v>
      </c>
      <c r="C8" s="50" t="s">
        <v>31</v>
      </c>
      <c r="D8" s="50">
        <v>9</v>
      </c>
      <c r="E8" s="53"/>
      <c r="F8" s="53"/>
      <c r="G8" s="70">
        <v>5</v>
      </c>
      <c r="H8" s="99">
        <f t="shared" si="0"/>
        <v>-1</v>
      </c>
      <c r="I8" s="70">
        <v>4</v>
      </c>
      <c r="J8" s="150">
        <v>6</v>
      </c>
      <c r="K8" s="99">
        <f t="shared" si="1"/>
        <v>-2</v>
      </c>
      <c r="L8" s="151">
        <v>4</v>
      </c>
      <c r="M8" s="70">
        <v>3</v>
      </c>
      <c r="N8" s="99">
        <f t="shared" si="2"/>
        <v>1</v>
      </c>
      <c r="O8" s="70">
        <v>4</v>
      </c>
      <c r="P8" s="84">
        <v>1</v>
      </c>
      <c r="Q8" s="119"/>
      <c r="R8" s="119"/>
      <c r="S8" s="139">
        <v>0</v>
      </c>
      <c r="T8" s="70">
        <v>0</v>
      </c>
      <c r="U8" s="70">
        <v>0</v>
      </c>
      <c r="V8" s="70">
        <v>0</v>
      </c>
      <c r="W8" s="70">
        <v>0</v>
      </c>
      <c r="X8" s="70">
        <v>0</v>
      </c>
      <c r="Y8" s="139">
        <v>276</v>
      </c>
      <c r="Z8" s="70">
        <v>1169</v>
      </c>
      <c r="AA8" s="70">
        <v>10.5</v>
      </c>
      <c r="AB8" s="70">
        <v>47.9</v>
      </c>
      <c r="AC8" s="70">
        <v>370</v>
      </c>
      <c r="AD8" s="70">
        <v>1.6</v>
      </c>
      <c r="AE8" s="139">
        <v>0</v>
      </c>
      <c r="AF8" s="70">
        <v>0</v>
      </c>
      <c r="AG8" s="141">
        <v>0.2</v>
      </c>
      <c r="AH8" s="70">
        <v>3</v>
      </c>
      <c r="AI8" s="142">
        <v>1.9</v>
      </c>
      <c r="AJ8" s="143">
        <f t="shared" si="3"/>
        <v>223.1</v>
      </c>
      <c r="BY8" s="147"/>
    </row>
    <row r="9" spans="1:77" x14ac:dyDescent="0.3">
      <c r="A9" s="80" t="s">
        <v>194</v>
      </c>
      <c r="B9" s="50" t="s">
        <v>42</v>
      </c>
      <c r="C9" s="50" t="s">
        <v>39</v>
      </c>
      <c r="D9" s="50">
        <v>4</v>
      </c>
      <c r="E9" s="53"/>
      <c r="F9" s="53"/>
      <c r="G9" s="70">
        <v>10</v>
      </c>
      <c r="H9" s="99">
        <f t="shared" si="0"/>
        <v>-5</v>
      </c>
      <c r="I9" s="70">
        <v>5</v>
      </c>
      <c r="J9" s="150">
        <v>9</v>
      </c>
      <c r="K9" s="99">
        <f t="shared" si="1"/>
        <v>0</v>
      </c>
      <c r="L9" s="151">
        <v>9</v>
      </c>
      <c r="M9" s="70">
        <v>12</v>
      </c>
      <c r="N9" s="99">
        <f t="shared" si="2"/>
        <v>-6</v>
      </c>
      <c r="O9" s="70">
        <v>6</v>
      </c>
      <c r="P9" s="84">
        <v>1</v>
      </c>
      <c r="Q9" s="119"/>
      <c r="R9" s="119"/>
      <c r="S9" s="139">
        <v>0</v>
      </c>
      <c r="T9" s="70">
        <v>0</v>
      </c>
      <c r="U9" s="70">
        <v>0</v>
      </c>
      <c r="V9" s="70">
        <v>0</v>
      </c>
      <c r="W9" s="70">
        <v>0</v>
      </c>
      <c r="X9" s="70">
        <v>0</v>
      </c>
      <c r="Y9" s="139">
        <v>271</v>
      </c>
      <c r="Z9" s="70">
        <v>1135</v>
      </c>
      <c r="AA9" s="70">
        <v>10.7</v>
      </c>
      <c r="AB9" s="70">
        <v>28.5</v>
      </c>
      <c r="AC9" s="70">
        <v>246</v>
      </c>
      <c r="AD9" s="70">
        <v>1.1000000000000001</v>
      </c>
      <c r="AE9" s="139">
        <v>0</v>
      </c>
      <c r="AF9" s="70">
        <v>0</v>
      </c>
      <c r="AG9" s="141">
        <v>0.2</v>
      </c>
      <c r="AH9" s="70">
        <v>3.5</v>
      </c>
      <c r="AI9" s="142">
        <v>2.2000000000000002</v>
      </c>
      <c r="AJ9" s="143">
        <f t="shared" si="3"/>
        <v>204.89999999999998</v>
      </c>
      <c r="BY9" s="147"/>
    </row>
    <row r="10" spans="1:77" x14ac:dyDescent="0.3">
      <c r="A10" s="80" t="s">
        <v>195</v>
      </c>
      <c r="B10" s="50" t="s">
        <v>42</v>
      </c>
      <c r="C10" s="50" t="s">
        <v>37</v>
      </c>
      <c r="D10" s="50">
        <v>9</v>
      </c>
      <c r="E10" s="53"/>
      <c r="F10" s="53"/>
      <c r="G10" s="70">
        <v>4</v>
      </c>
      <c r="H10" s="99">
        <f t="shared" si="0"/>
        <v>2</v>
      </c>
      <c r="I10" s="70">
        <v>6</v>
      </c>
      <c r="J10" s="150">
        <v>4</v>
      </c>
      <c r="K10" s="99">
        <f t="shared" si="1"/>
        <v>2</v>
      </c>
      <c r="L10" s="151">
        <v>6</v>
      </c>
      <c r="M10" s="70">
        <v>5</v>
      </c>
      <c r="N10" s="99">
        <f t="shared" si="2"/>
        <v>3</v>
      </c>
      <c r="O10" s="70">
        <v>8</v>
      </c>
      <c r="P10" s="84">
        <v>1</v>
      </c>
      <c r="Q10" s="119"/>
      <c r="R10" s="119"/>
      <c r="S10" s="139">
        <v>0</v>
      </c>
      <c r="T10" s="70">
        <v>0</v>
      </c>
      <c r="U10" s="70">
        <v>0</v>
      </c>
      <c r="V10" s="70">
        <v>0</v>
      </c>
      <c r="W10" s="70">
        <v>0</v>
      </c>
      <c r="X10" s="70">
        <v>0</v>
      </c>
      <c r="Y10" s="139">
        <v>263</v>
      </c>
      <c r="Z10" s="70">
        <v>1161</v>
      </c>
      <c r="AA10" s="70">
        <v>7.9</v>
      </c>
      <c r="AB10" s="70">
        <v>62.5</v>
      </c>
      <c r="AC10" s="70">
        <v>538</v>
      </c>
      <c r="AD10" s="70">
        <v>2</v>
      </c>
      <c r="AE10" s="139">
        <v>0</v>
      </c>
      <c r="AF10" s="70">
        <v>0</v>
      </c>
      <c r="AG10" s="141">
        <v>0.2</v>
      </c>
      <c r="AH10" s="70">
        <v>3.5</v>
      </c>
      <c r="AI10" s="142">
        <v>2.2000000000000002</v>
      </c>
      <c r="AJ10" s="143">
        <f t="shared" si="3"/>
        <v>225.3</v>
      </c>
      <c r="BY10" s="147"/>
    </row>
    <row r="11" spans="1:77" x14ac:dyDescent="0.3">
      <c r="A11" s="80" t="s">
        <v>196</v>
      </c>
      <c r="B11" s="50" t="s">
        <v>43</v>
      </c>
      <c r="C11" s="50" t="s">
        <v>28</v>
      </c>
      <c r="D11" s="50">
        <v>9</v>
      </c>
      <c r="E11" s="53"/>
      <c r="F11" s="53"/>
      <c r="G11" s="70">
        <v>6</v>
      </c>
      <c r="H11" s="99">
        <f t="shared" si="0"/>
        <v>1</v>
      </c>
      <c r="I11" s="70">
        <v>7</v>
      </c>
      <c r="J11" s="150">
        <v>5</v>
      </c>
      <c r="K11" s="99">
        <f t="shared" si="1"/>
        <v>2</v>
      </c>
      <c r="L11" s="151">
        <v>7</v>
      </c>
      <c r="M11" s="70">
        <v>8</v>
      </c>
      <c r="N11" s="99">
        <f t="shared" si="2"/>
        <v>-1</v>
      </c>
      <c r="O11" s="70">
        <v>7</v>
      </c>
      <c r="P11" s="84">
        <v>1</v>
      </c>
      <c r="Q11" s="119"/>
      <c r="R11" s="119"/>
      <c r="S11" s="139">
        <v>0</v>
      </c>
      <c r="T11" s="70">
        <v>0</v>
      </c>
      <c r="U11" s="70">
        <v>0</v>
      </c>
      <c r="V11" s="70">
        <v>0</v>
      </c>
      <c r="W11" s="70">
        <v>0</v>
      </c>
      <c r="X11" s="70">
        <v>0</v>
      </c>
      <c r="Y11" s="139">
        <v>0</v>
      </c>
      <c r="Z11" s="70">
        <v>0</v>
      </c>
      <c r="AA11" s="70">
        <v>0</v>
      </c>
      <c r="AB11" s="70">
        <v>93.5</v>
      </c>
      <c r="AC11" s="70">
        <v>1380</v>
      </c>
      <c r="AD11" s="70">
        <v>11.1</v>
      </c>
      <c r="AE11" s="139">
        <v>0</v>
      </c>
      <c r="AF11" s="70">
        <v>0</v>
      </c>
      <c r="AG11" s="141">
        <v>0.3</v>
      </c>
      <c r="AH11" s="70">
        <v>1.1000000000000001</v>
      </c>
      <c r="AI11" s="142">
        <v>0.7</v>
      </c>
      <c r="AJ11" s="143">
        <f t="shared" si="3"/>
        <v>203.79999999999998</v>
      </c>
      <c r="BY11" s="147"/>
    </row>
    <row r="12" spans="1:77" x14ac:dyDescent="0.3">
      <c r="A12" s="80" t="s">
        <v>197</v>
      </c>
      <c r="B12" s="50" t="s">
        <v>45</v>
      </c>
      <c r="C12" s="50" t="s">
        <v>30</v>
      </c>
      <c r="D12" s="50">
        <v>6</v>
      </c>
      <c r="E12" s="53"/>
      <c r="F12" s="53"/>
      <c r="G12" s="70">
        <v>7</v>
      </c>
      <c r="H12" s="99">
        <f t="shared" si="0"/>
        <v>1</v>
      </c>
      <c r="I12" s="70">
        <v>8</v>
      </c>
      <c r="J12" s="150">
        <v>8</v>
      </c>
      <c r="K12" s="99">
        <f t="shared" si="1"/>
        <v>-5</v>
      </c>
      <c r="L12" s="151">
        <v>3</v>
      </c>
      <c r="M12" s="70">
        <v>7</v>
      </c>
      <c r="N12" s="99">
        <f t="shared" si="2"/>
        <v>-4</v>
      </c>
      <c r="O12" s="70">
        <v>3</v>
      </c>
      <c r="P12" s="84">
        <v>1</v>
      </c>
      <c r="Q12" s="119"/>
      <c r="R12" s="119"/>
      <c r="S12" s="139">
        <v>0</v>
      </c>
      <c r="T12" s="70">
        <v>0</v>
      </c>
      <c r="U12" s="70">
        <v>0</v>
      </c>
      <c r="V12" s="70">
        <v>0</v>
      </c>
      <c r="W12" s="70">
        <v>0</v>
      </c>
      <c r="X12" s="70">
        <v>0</v>
      </c>
      <c r="Y12" s="139">
        <v>0</v>
      </c>
      <c r="Z12" s="70">
        <v>0</v>
      </c>
      <c r="AA12" s="70">
        <v>0</v>
      </c>
      <c r="AB12" s="70">
        <v>88.1</v>
      </c>
      <c r="AC12" s="70">
        <v>1116</v>
      </c>
      <c r="AD12" s="70">
        <v>12.1</v>
      </c>
      <c r="AE12" s="139">
        <v>0</v>
      </c>
      <c r="AF12" s="70">
        <v>0</v>
      </c>
      <c r="AG12" s="141">
        <v>0.3</v>
      </c>
      <c r="AH12" s="70">
        <v>0.6</v>
      </c>
      <c r="AI12" s="142">
        <v>0.3</v>
      </c>
      <c r="AJ12" s="143">
        <f t="shared" si="3"/>
        <v>184.2</v>
      </c>
      <c r="BY12" s="147"/>
    </row>
    <row r="13" spans="1:77" x14ac:dyDescent="0.3">
      <c r="A13" s="80" t="s">
        <v>198</v>
      </c>
      <c r="B13" s="50" t="s">
        <v>42</v>
      </c>
      <c r="C13" s="50" t="s">
        <v>11</v>
      </c>
      <c r="D13" s="50">
        <v>4</v>
      </c>
      <c r="E13" s="53"/>
      <c r="F13" s="53"/>
      <c r="G13" s="70">
        <v>14</v>
      </c>
      <c r="H13" s="99">
        <f t="shared" si="0"/>
        <v>-5</v>
      </c>
      <c r="I13" s="70">
        <v>9</v>
      </c>
      <c r="J13" s="150">
        <v>16</v>
      </c>
      <c r="K13" s="99">
        <f t="shared" si="1"/>
        <v>-8</v>
      </c>
      <c r="L13" s="151">
        <v>8</v>
      </c>
      <c r="M13" s="70">
        <v>15</v>
      </c>
      <c r="N13" s="99">
        <f t="shared" si="2"/>
        <v>-5</v>
      </c>
      <c r="O13" s="70">
        <v>10</v>
      </c>
      <c r="P13" s="84">
        <v>0.99</v>
      </c>
      <c r="Q13" s="119"/>
      <c r="R13" s="119"/>
      <c r="S13" s="139">
        <v>0</v>
      </c>
      <c r="T13" s="70">
        <v>0</v>
      </c>
      <c r="U13" s="70">
        <v>0</v>
      </c>
      <c r="V13" s="70">
        <v>0</v>
      </c>
      <c r="W13" s="70">
        <v>0</v>
      </c>
      <c r="X13" s="70">
        <v>0</v>
      </c>
      <c r="Y13" s="139">
        <v>240</v>
      </c>
      <c r="Z13" s="70">
        <v>1031</v>
      </c>
      <c r="AA13" s="70">
        <v>7.1</v>
      </c>
      <c r="AB13" s="70">
        <v>47.8</v>
      </c>
      <c r="AC13" s="70">
        <v>424</v>
      </c>
      <c r="AD13" s="70">
        <v>1.3</v>
      </c>
      <c r="AE13" s="139">
        <v>0</v>
      </c>
      <c r="AF13" s="70">
        <v>0</v>
      </c>
      <c r="AG13" s="141">
        <v>0.2</v>
      </c>
      <c r="AH13" s="70">
        <v>4.4000000000000004</v>
      </c>
      <c r="AI13" s="142">
        <v>2.8</v>
      </c>
      <c r="AJ13" s="143">
        <f t="shared" si="3"/>
        <v>190.70000000000002</v>
      </c>
      <c r="BY13" s="147"/>
    </row>
    <row r="14" spans="1:77" x14ac:dyDescent="0.3">
      <c r="A14" s="80" t="s">
        <v>199</v>
      </c>
      <c r="B14" s="50" t="s">
        <v>43</v>
      </c>
      <c r="C14" s="50" t="s">
        <v>11</v>
      </c>
      <c r="D14" s="50">
        <v>4</v>
      </c>
      <c r="E14" s="53"/>
      <c r="F14" s="53"/>
      <c r="G14" s="70">
        <v>8</v>
      </c>
      <c r="H14" s="99">
        <f t="shared" si="0"/>
        <v>2</v>
      </c>
      <c r="I14" s="70">
        <v>10</v>
      </c>
      <c r="J14" s="150">
        <v>10</v>
      </c>
      <c r="K14" s="99">
        <f t="shared" si="1"/>
        <v>0</v>
      </c>
      <c r="L14" s="151">
        <v>10</v>
      </c>
      <c r="M14" s="70">
        <v>9</v>
      </c>
      <c r="N14" s="99">
        <f t="shared" si="2"/>
        <v>0</v>
      </c>
      <c r="O14" s="70">
        <v>9</v>
      </c>
      <c r="P14" s="84">
        <v>1</v>
      </c>
      <c r="Q14" s="119"/>
      <c r="R14" s="119"/>
      <c r="S14" s="139">
        <v>0</v>
      </c>
      <c r="T14" s="70">
        <v>0</v>
      </c>
      <c r="U14" s="70">
        <v>0</v>
      </c>
      <c r="V14" s="70">
        <v>0</v>
      </c>
      <c r="W14" s="70">
        <v>0</v>
      </c>
      <c r="X14" s="70">
        <v>0</v>
      </c>
      <c r="Y14" s="139">
        <v>0</v>
      </c>
      <c r="Z14" s="70">
        <v>0</v>
      </c>
      <c r="AA14" s="70">
        <v>0</v>
      </c>
      <c r="AB14" s="70">
        <v>106</v>
      </c>
      <c r="AC14" s="70">
        <v>1368</v>
      </c>
      <c r="AD14" s="70">
        <v>10.199999999999999</v>
      </c>
      <c r="AE14" s="139">
        <v>0</v>
      </c>
      <c r="AF14" s="70">
        <v>0</v>
      </c>
      <c r="AG14" s="141">
        <v>0.2</v>
      </c>
      <c r="AH14" s="70">
        <v>1.6</v>
      </c>
      <c r="AI14" s="142">
        <v>1</v>
      </c>
      <c r="AJ14" s="143">
        <f t="shared" si="3"/>
        <v>196.4</v>
      </c>
      <c r="BY14" s="147"/>
    </row>
    <row r="15" spans="1:77" x14ac:dyDescent="0.3">
      <c r="A15" s="80" t="s">
        <v>200</v>
      </c>
      <c r="B15" s="50" t="s">
        <v>43</v>
      </c>
      <c r="C15" s="50" t="s">
        <v>14</v>
      </c>
      <c r="D15" s="50">
        <v>4</v>
      </c>
      <c r="E15" s="53"/>
      <c r="F15" s="53"/>
      <c r="G15" s="70">
        <v>11</v>
      </c>
      <c r="H15" s="99">
        <f t="shared" si="0"/>
        <v>0</v>
      </c>
      <c r="I15" s="70">
        <v>11</v>
      </c>
      <c r="J15" s="150">
        <v>14</v>
      </c>
      <c r="K15" s="99">
        <f t="shared" si="1"/>
        <v>-3</v>
      </c>
      <c r="L15" s="151">
        <v>11</v>
      </c>
      <c r="M15" s="70">
        <v>10</v>
      </c>
      <c r="N15" s="99">
        <f t="shared" si="2"/>
        <v>1</v>
      </c>
      <c r="O15" s="70">
        <v>11</v>
      </c>
      <c r="P15" s="84">
        <v>1</v>
      </c>
      <c r="Q15" s="119"/>
      <c r="R15" s="119"/>
      <c r="S15" s="139">
        <v>0</v>
      </c>
      <c r="T15" s="70">
        <v>0</v>
      </c>
      <c r="U15" s="70">
        <v>0</v>
      </c>
      <c r="V15" s="70">
        <v>0</v>
      </c>
      <c r="W15" s="70">
        <v>0</v>
      </c>
      <c r="X15" s="70">
        <v>0</v>
      </c>
      <c r="Y15" s="139">
        <v>0</v>
      </c>
      <c r="Z15" s="70">
        <v>0</v>
      </c>
      <c r="AA15" s="70">
        <v>0</v>
      </c>
      <c r="AB15" s="70">
        <v>85.6</v>
      </c>
      <c r="AC15" s="70">
        <v>1220</v>
      </c>
      <c r="AD15" s="70">
        <v>10.1</v>
      </c>
      <c r="AE15" s="139">
        <v>0</v>
      </c>
      <c r="AF15" s="70">
        <v>0</v>
      </c>
      <c r="AG15" s="141">
        <v>0.2</v>
      </c>
      <c r="AH15" s="70">
        <v>1</v>
      </c>
      <c r="AI15" s="142">
        <v>0.6</v>
      </c>
      <c r="AJ15" s="143">
        <f t="shared" si="3"/>
        <v>181.8</v>
      </c>
      <c r="BY15" s="147"/>
    </row>
    <row r="16" spans="1:77" x14ac:dyDescent="0.3">
      <c r="A16" s="80" t="s">
        <v>201</v>
      </c>
      <c r="B16" s="50" t="s">
        <v>43</v>
      </c>
      <c r="C16" s="50" t="s">
        <v>33</v>
      </c>
      <c r="D16" s="50">
        <v>11</v>
      </c>
      <c r="E16" s="53"/>
      <c r="F16" s="53"/>
      <c r="G16" s="70">
        <v>9</v>
      </c>
      <c r="H16" s="99">
        <f t="shared" si="0"/>
        <v>3</v>
      </c>
      <c r="I16" s="70">
        <v>12</v>
      </c>
      <c r="J16" s="150">
        <v>11</v>
      </c>
      <c r="K16" s="99">
        <f t="shared" si="1"/>
        <v>2</v>
      </c>
      <c r="L16" s="151">
        <v>13</v>
      </c>
      <c r="M16" s="70">
        <v>6</v>
      </c>
      <c r="N16" s="99">
        <f t="shared" si="2"/>
        <v>6</v>
      </c>
      <c r="O16" s="70">
        <v>12</v>
      </c>
      <c r="P16" s="84">
        <v>1</v>
      </c>
      <c r="Q16" s="119"/>
      <c r="R16" s="119"/>
      <c r="S16" s="139">
        <v>0</v>
      </c>
      <c r="T16" s="70">
        <v>0</v>
      </c>
      <c r="U16" s="70">
        <v>0</v>
      </c>
      <c r="V16" s="70">
        <v>0</v>
      </c>
      <c r="W16" s="70">
        <v>0</v>
      </c>
      <c r="X16" s="70">
        <v>0</v>
      </c>
      <c r="Y16" s="139">
        <v>0</v>
      </c>
      <c r="Z16" s="70">
        <v>0</v>
      </c>
      <c r="AA16" s="70">
        <v>0</v>
      </c>
      <c r="AB16" s="70">
        <v>107</v>
      </c>
      <c r="AC16" s="70">
        <v>1457</v>
      </c>
      <c r="AD16" s="70">
        <v>10.6</v>
      </c>
      <c r="AE16" s="139">
        <v>0</v>
      </c>
      <c r="AF16" s="70">
        <v>0</v>
      </c>
      <c r="AG16" s="141">
        <v>0.3</v>
      </c>
      <c r="AH16" s="70">
        <v>2.4</v>
      </c>
      <c r="AI16" s="142">
        <v>1.5</v>
      </c>
      <c r="AJ16" s="143">
        <f t="shared" si="3"/>
        <v>206.89999999999998</v>
      </c>
      <c r="BY16" s="147"/>
    </row>
    <row r="17" spans="1:77" x14ac:dyDescent="0.3">
      <c r="A17" s="80" t="s">
        <v>202</v>
      </c>
      <c r="B17" s="50" t="s">
        <v>42</v>
      </c>
      <c r="C17" s="50" t="s">
        <v>26</v>
      </c>
      <c r="D17" s="50">
        <v>12</v>
      </c>
      <c r="E17" s="53"/>
      <c r="F17" s="53"/>
      <c r="G17" s="70">
        <v>18</v>
      </c>
      <c r="H17" s="99">
        <f t="shared" si="0"/>
        <v>-5</v>
      </c>
      <c r="I17" s="70">
        <v>13</v>
      </c>
      <c r="J17" s="150">
        <v>19</v>
      </c>
      <c r="K17" s="99">
        <f t="shared" si="1"/>
        <v>-3</v>
      </c>
      <c r="L17" s="151">
        <v>16</v>
      </c>
      <c r="M17" s="70">
        <v>22</v>
      </c>
      <c r="N17" s="99">
        <f t="shared" si="2"/>
        <v>-9</v>
      </c>
      <c r="O17" s="70">
        <v>13</v>
      </c>
      <c r="P17" s="84">
        <v>0.99</v>
      </c>
      <c r="Q17" s="119"/>
      <c r="R17" s="119"/>
      <c r="S17" s="139">
        <v>0</v>
      </c>
      <c r="T17" s="70">
        <v>0</v>
      </c>
      <c r="U17" s="70">
        <v>0</v>
      </c>
      <c r="V17" s="70">
        <v>0</v>
      </c>
      <c r="W17" s="70">
        <v>0</v>
      </c>
      <c r="X17" s="70">
        <v>0</v>
      </c>
      <c r="Y17" s="139">
        <v>227</v>
      </c>
      <c r="Z17" s="70">
        <v>900</v>
      </c>
      <c r="AA17" s="70">
        <v>6</v>
      </c>
      <c r="AB17" s="70">
        <v>50.8</v>
      </c>
      <c r="AC17" s="70">
        <v>432</v>
      </c>
      <c r="AD17" s="70">
        <v>2.2000000000000002</v>
      </c>
      <c r="AE17" s="139">
        <v>0</v>
      </c>
      <c r="AF17" s="70">
        <v>0</v>
      </c>
      <c r="AG17" s="141">
        <v>0.2</v>
      </c>
      <c r="AH17" s="70">
        <v>2.2999999999999998</v>
      </c>
      <c r="AI17" s="142">
        <v>1.4</v>
      </c>
      <c r="AJ17" s="143">
        <f t="shared" si="3"/>
        <v>179.99999999999997</v>
      </c>
      <c r="BY17" s="147"/>
    </row>
    <row r="18" spans="1:77" x14ac:dyDescent="0.3">
      <c r="A18" s="80" t="s">
        <v>203</v>
      </c>
      <c r="B18" s="50" t="s">
        <v>43</v>
      </c>
      <c r="C18" s="50" t="s">
        <v>37</v>
      </c>
      <c r="D18" s="50">
        <v>9</v>
      </c>
      <c r="E18" s="53"/>
      <c r="F18" s="53"/>
      <c r="G18" s="70">
        <v>12</v>
      </c>
      <c r="H18" s="99">
        <f t="shared" si="0"/>
        <v>2</v>
      </c>
      <c r="I18" s="70">
        <v>14</v>
      </c>
      <c r="J18" s="150">
        <v>18</v>
      </c>
      <c r="K18" s="99">
        <f t="shared" si="1"/>
        <v>7</v>
      </c>
      <c r="L18" s="151">
        <v>25</v>
      </c>
      <c r="M18" s="70">
        <v>13</v>
      </c>
      <c r="N18" s="99">
        <f t="shared" si="2"/>
        <v>11</v>
      </c>
      <c r="O18" s="70">
        <v>24</v>
      </c>
      <c r="P18" s="84">
        <v>1</v>
      </c>
      <c r="Q18" s="119"/>
      <c r="R18" s="119"/>
      <c r="S18" s="139">
        <v>0</v>
      </c>
      <c r="T18" s="70">
        <v>0</v>
      </c>
      <c r="U18" s="70">
        <v>0</v>
      </c>
      <c r="V18" s="70">
        <v>0</v>
      </c>
      <c r="W18" s="70">
        <v>0</v>
      </c>
      <c r="X18" s="70">
        <v>0</v>
      </c>
      <c r="Y18" s="139">
        <v>0</v>
      </c>
      <c r="Z18" s="70">
        <v>0</v>
      </c>
      <c r="AA18" s="70">
        <v>0</v>
      </c>
      <c r="AB18" s="70">
        <v>93.7</v>
      </c>
      <c r="AC18" s="70">
        <v>1280</v>
      </c>
      <c r="AD18" s="70">
        <v>10.5</v>
      </c>
      <c r="AE18" s="139">
        <v>0</v>
      </c>
      <c r="AF18" s="70">
        <v>0</v>
      </c>
      <c r="AG18" s="141">
        <v>0.3</v>
      </c>
      <c r="AH18" s="70">
        <v>0.6</v>
      </c>
      <c r="AI18" s="142">
        <v>0.4</v>
      </c>
      <c r="AJ18" s="143">
        <f t="shared" si="3"/>
        <v>190.79999999999998</v>
      </c>
      <c r="BY18" s="147"/>
    </row>
    <row r="19" spans="1:77" x14ac:dyDescent="0.3">
      <c r="A19" s="80" t="s">
        <v>204</v>
      </c>
      <c r="B19" s="50" t="s">
        <v>42</v>
      </c>
      <c r="C19" s="50" t="s">
        <v>47</v>
      </c>
      <c r="D19" s="50">
        <v>7</v>
      </c>
      <c r="E19" s="53" t="s">
        <v>431</v>
      </c>
      <c r="F19" s="53"/>
      <c r="G19" s="70">
        <v>29</v>
      </c>
      <c r="H19" s="99">
        <f t="shared" si="0"/>
        <v>-14</v>
      </c>
      <c r="I19" s="70">
        <v>15</v>
      </c>
      <c r="J19" s="150">
        <v>23</v>
      </c>
      <c r="K19" s="99">
        <f t="shared" si="1"/>
        <v>-11</v>
      </c>
      <c r="L19" s="151">
        <v>12</v>
      </c>
      <c r="M19" s="70">
        <v>33</v>
      </c>
      <c r="N19" s="99">
        <f t="shared" si="2"/>
        <v>-18</v>
      </c>
      <c r="O19" s="70">
        <v>15</v>
      </c>
      <c r="P19" s="84">
        <v>0.97</v>
      </c>
      <c r="Q19" s="119"/>
      <c r="R19" s="119"/>
      <c r="S19" s="139">
        <v>0</v>
      </c>
      <c r="T19" s="70">
        <v>0</v>
      </c>
      <c r="U19" s="70">
        <v>0</v>
      </c>
      <c r="V19" s="70">
        <v>0</v>
      </c>
      <c r="W19" s="70">
        <v>0</v>
      </c>
      <c r="X19" s="70">
        <v>0</v>
      </c>
      <c r="Y19" s="139">
        <v>259</v>
      </c>
      <c r="Z19" s="70">
        <v>1048</v>
      </c>
      <c r="AA19" s="70">
        <v>5.5</v>
      </c>
      <c r="AB19" s="70">
        <v>40</v>
      </c>
      <c r="AC19" s="70">
        <v>380</v>
      </c>
      <c r="AD19" s="70">
        <v>1.3</v>
      </c>
      <c r="AE19" s="139">
        <v>0</v>
      </c>
      <c r="AF19" s="70">
        <v>0</v>
      </c>
      <c r="AG19" s="141">
        <v>0.2</v>
      </c>
      <c r="AH19" s="70">
        <v>3</v>
      </c>
      <c r="AI19" s="142">
        <v>1.9</v>
      </c>
      <c r="AJ19" s="143">
        <f t="shared" si="3"/>
        <v>180.20000000000002</v>
      </c>
      <c r="BY19" s="147"/>
    </row>
    <row r="20" spans="1:77" x14ac:dyDescent="0.3">
      <c r="A20" s="80" t="s">
        <v>205</v>
      </c>
      <c r="B20" s="50" t="s">
        <v>42</v>
      </c>
      <c r="C20" s="50" t="s">
        <v>29</v>
      </c>
      <c r="D20" s="50">
        <v>4</v>
      </c>
      <c r="E20" s="53"/>
      <c r="F20" s="53"/>
      <c r="G20" s="70">
        <v>24</v>
      </c>
      <c r="H20" s="99">
        <f t="shared" si="0"/>
        <v>-8</v>
      </c>
      <c r="I20" s="70">
        <v>16</v>
      </c>
      <c r="J20" s="150">
        <v>27</v>
      </c>
      <c r="K20" s="99">
        <f t="shared" si="1"/>
        <v>-5</v>
      </c>
      <c r="L20" s="151">
        <v>22</v>
      </c>
      <c r="M20" s="70">
        <v>18</v>
      </c>
      <c r="N20" s="99">
        <f t="shared" si="2"/>
        <v>2</v>
      </c>
      <c r="O20" s="70">
        <v>20</v>
      </c>
      <c r="P20" s="84">
        <v>0.98</v>
      </c>
      <c r="Q20" s="119"/>
      <c r="R20" s="119"/>
      <c r="S20" s="139">
        <v>0</v>
      </c>
      <c r="T20" s="70">
        <v>0</v>
      </c>
      <c r="U20" s="70">
        <v>0</v>
      </c>
      <c r="V20" s="70">
        <v>0</v>
      </c>
      <c r="W20" s="70">
        <v>0</v>
      </c>
      <c r="X20" s="70">
        <v>0</v>
      </c>
      <c r="Y20" s="139">
        <v>260</v>
      </c>
      <c r="Z20" s="70">
        <v>1051</v>
      </c>
      <c r="AA20" s="70">
        <v>8.3000000000000007</v>
      </c>
      <c r="AB20" s="70">
        <v>38.799999999999997</v>
      </c>
      <c r="AC20" s="70">
        <v>322</v>
      </c>
      <c r="AD20" s="70">
        <v>0.9</v>
      </c>
      <c r="AE20" s="139">
        <v>0</v>
      </c>
      <c r="AF20" s="70">
        <v>0</v>
      </c>
      <c r="AG20" s="141">
        <v>0.2</v>
      </c>
      <c r="AH20" s="70">
        <v>2.5</v>
      </c>
      <c r="AI20" s="142">
        <v>1.6</v>
      </c>
      <c r="AJ20" s="143">
        <f t="shared" si="3"/>
        <v>189.70000000000005</v>
      </c>
      <c r="BY20" s="147"/>
    </row>
    <row r="21" spans="1:77" x14ac:dyDescent="0.3">
      <c r="A21" s="80" t="s">
        <v>206</v>
      </c>
      <c r="B21" s="50" t="s">
        <v>44</v>
      </c>
      <c r="C21" s="50" t="s">
        <v>11</v>
      </c>
      <c r="D21" s="50">
        <v>4</v>
      </c>
      <c r="E21" s="53"/>
      <c r="F21" s="53"/>
      <c r="G21" s="70">
        <v>15</v>
      </c>
      <c r="H21" s="99">
        <f t="shared" si="0"/>
        <v>2</v>
      </c>
      <c r="I21" s="70">
        <v>17</v>
      </c>
      <c r="J21" s="150">
        <v>7</v>
      </c>
      <c r="K21" s="99">
        <f t="shared" si="1"/>
        <v>8</v>
      </c>
      <c r="L21" s="151">
        <v>15</v>
      </c>
      <c r="M21" s="70">
        <v>19</v>
      </c>
      <c r="N21" s="99">
        <f t="shared" si="2"/>
        <v>-5</v>
      </c>
      <c r="O21" s="70">
        <v>14</v>
      </c>
      <c r="P21" s="84">
        <v>1</v>
      </c>
      <c r="Q21" s="119"/>
      <c r="R21" s="119"/>
      <c r="S21" s="139">
        <v>461</v>
      </c>
      <c r="T21" s="70">
        <v>186</v>
      </c>
      <c r="U21" s="70">
        <v>5399</v>
      </c>
      <c r="V21" s="70">
        <v>41.1</v>
      </c>
      <c r="W21" s="70">
        <v>12</v>
      </c>
      <c r="X21" s="70">
        <v>19.8</v>
      </c>
      <c r="Y21" s="139">
        <v>23.2</v>
      </c>
      <c r="Z21" s="70">
        <v>-14.4</v>
      </c>
      <c r="AA21" s="70">
        <v>1.2</v>
      </c>
      <c r="AB21" s="70">
        <v>0</v>
      </c>
      <c r="AC21" s="70">
        <v>0</v>
      </c>
      <c r="AD21" s="70">
        <v>0</v>
      </c>
      <c r="AE21" s="139">
        <v>0</v>
      </c>
      <c r="AF21" s="70">
        <v>0</v>
      </c>
      <c r="AG21" s="141">
        <v>1</v>
      </c>
      <c r="AH21" s="70">
        <v>8.8000000000000007</v>
      </c>
      <c r="AI21" s="142">
        <v>5.5</v>
      </c>
      <c r="AJ21" s="143">
        <f t="shared" si="3"/>
        <v>365.12</v>
      </c>
      <c r="BY21" s="147"/>
    </row>
    <row r="22" spans="1:77" x14ac:dyDescent="0.3">
      <c r="A22" s="80" t="s">
        <v>207</v>
      </c>
      <c r="B22" s="50" t="s">
        <v>43</v>
      </c>
      <c r="C22" s="50" t="s">
        <v>15</v>
      </c>
      <c r="D22" s="50">
        <v>9</v>
      </c>
      <c r="E22" s="53" t="s">
        <v>430</v>
      </c>
      <c r="F22" s="53"/>
      <c r="G22" s="70">
        <v>20</v>
      </c>
      <c r="H22" s="99">
        <f t="shared" si="0"/>
        <v>-2</v>
      </c>
      <c r="I22" s="70">
        <v>18</v>
      </c>
      <c r="J22" s="150">
        <v>20</v>
      </c>
      <c r="K22" s="99">
        <f t="shared" si="1"/>
        <v>-3</v>
      </c>
      <c r="L22" s="151">
        <v>17</v>
      </c>
      <c r="M22" s="70">
        <v>14</v>
      </c>
      <c r="N22" s="99">
        <f t="shared" si="2"/>
        <v>2</v>
      </c>
      <c r="O22" s="70">
        <v>16</v>
      </c>
      <c r="P22" s="84">
        <v>1</v>
      </c>
      <c r="Q22" s="119"/>
      <c r="R22" s="119"/>
      <c r="S22" s="139">
        <v>0</v>
      </c>
      <c r="T22" s="70">
        <v>0</v>
      </c>
      <c r="U22" s="70">
        <v>0</v>
      </c>
      <c r="V22" s="70">
        <v>0</v>
      </c>
      <c r="W22" s="70">
        <v>0</v>
      </c>
      <c r="X22" s="70">
        <v>0</v>
      </c>
      <c r="Y22" s="139">
        <v>1.7</v>
      </c>
      <c r="Z22" s="70">
        <v>9.1999999999999993</v>
      </c>
      <c r="AA22" s="70">
        <v>0</v>
      </c>
      <c r="AB22" s="70">
        <v>106</v>
      </c>
      <c r="AC22" s="70">
        <v>1371</v>
      </c>
      <c r="AD22" s="70">
        <v>9.4</v>
      </c>
      <c r="AE22" s="139">
        <v>0</v>
      </c>
      <c r="AF22" s="70">
        <v>0</v>
      </c>
      <c r="AG22" s="141">
        <v>0.2</v>
      </c>
      <c r="AH22" s="70">
        <v>1.5</v>
      </c>
      <c r="AI22" s="142">
        <v>1</v>
      </c>
      <c r="AJ22" s="143">
        <f t="shared" si="3"/>
        <v>192.82</v>
      </c>
      <c r="BY22" s="147"/>
    </row>
    <row r="23" spans="1:77" x14ac:dyDescent="0.3">
      <c r="A23" s="80" t="s">
        <v>208</v>
      </c>
      <c r="B23" s="50" t="s">
        <v>42</v>
      </c>
      <c r="C23" s="50" t="s">
        <v>14</v>
      </c>
      <c r="D23" s="50">
        <v>4</v>
      </c>
      <c r="E23" s="53"/>
      <c r="F23" s="53"/>
      <c r="G23" s="70">
        <v>16</v>
      </c>
      <c r="H23" s="99">
        <f t="shared" si="0"/>
        <v>3</v>
      </c>
      <c r="I23" s="70">
        <v>19</v>
      </c>
      <c r="J23" s="150">
        <v>21</v>
      </c>
      <c r="K23" s="99">
        <f t="shared" si="1"/>
        <v>-7</v>
      </c>
      <c r="L23" s="151">
        <v>14</v>
      </c>
      <c r="M23" s="70">
        <v>17</v>
      </c>
      <c r="N23" s="99">
        <f t="shared" si="2"/>
        <v>0</v>
      </c>
      <c r="O23" s="70">
        <v>17</v>
      </c>
      <c r="P23" s="84">
        <v>0.99</v>
      </c>
      <c r="Q23" s="119"/>
      <c r="R23" s="119"/>
      <c r="S23" s="139">
        <v>0</v>
      </c>
      <c r="T23" s="70">
        <v>0</v>
      </c>
      <c r="U23" s="70">
        <v>0</v>
      </c>
      <c r="V23" s="70">
        <v>0</v>
      </c>
      <c r="W23" s="70">
        <v>0</v>
      </c>
      <c r="X23" s="70">
        <v>0</v>
      </c>
      <c r="Y23" s="139">
        <v>214</v>
      </c>
      <c r="Z23" s="70">
        <v>898</v>
      </c>
      <c r="AA23" s="70">
        <v>6</v>
      </c>
      <c r="AB23" s="70">
        <v>53.2</v>
      </c>
      <c r="AC23" s="70">
        <v>450</v>
      </c>
      <c r="AD23" s="70">
        <v>1.4</v>
      </c>
      <c r="AE23" s="139">
        <v>0</v>
      </c>
      <c r="AF23" s="70">
        <v>0</v>
      </c>
      <c r="AG23" s="141">
        <v>0.2</v>
      </c>
      <c r="AH23" s="70">
        <v>2.9</v>
      </c>
      <c r="AI23" s="142">
        <v>1.8</v>
      </c>
      <c r="AJ23" s="143">
        <f t="shared" si="3"/>
        <v>176.00000000000003</v>
      </c>
      <c r="BY23" s="147"/>
    </row>
    <row r="24" spans="1:77" x14ac:dyDescent="0.3">
      <c r="A24" s="80" t="s">
        <v>209</v>
      </c>
      <c r="B24" s="50" t="s">
        <v>42</v>
      </c>
      <c r="C24" s="50" t="s">
        <v>33</v>
      </c>
      <c r="D24" s="50">
        <v>11</v>
      </c>
      <c r="E24" s="53"/>
      <c r="F24" s="53"/>
      <c r="G24" s="70">
        <v>13</v>
      </c>
      <c r="H24" s="99">
        <f t="shared" si="0"/>
        <v>7</v>
      </c>
      <c r="I24" s="70">
        <v>20</v>
      </c>
      <c r="J24" s="150">
        <v>12</v>
      </c>
      <c r="K24" s="99">
        <f t="shared" si="1"/>
        <v>8</v>
      </c>
      <c r="L24" s="151">
        <v>20</v>
      </c>
      <c r="M24" s="70">
        <v>16</v>
      </c>
      <c r="N24" s="99">
        <f t="shared" si="2"/>
        <v>6</v>
      </c>
      <c r="O24" s="70">
        <v>22</v>
      </c>
      <c r="P24" s="84">
        <v>1</v>
      </c>
      <c r="Q24" s="119"/>
      <c r="R24" s="119"/>
      <c r="S24" s="139">
        <v>0</v>
      </c>
      <c r="T24" s="70">
        <v>0</v>
      </c>
      <c r="U24" s="70">
        <v>0</v>
      </c>
      <c r="V24" s="70">
        <v>0</v>
      </c>
      <c r="W24" s="70">
        <v>0</v>
      </c>
      <c r="X24" s="70">
        <v>0</v>
      </c>
      <c r="Y24" s="139">
        <v>206</v>
      </c>
      <c r="Z24" s="70">
        <v>934</v>
      </c>
      <c r="AA24" s="70">
        <v>8.6999999999999993</v>
      </c>
      <c r="AB24" s="70">
        <v>54.5</v>
      </c>
      <c r="AC24" s="70">
        <v>449</v>
      </c>
      <c r="AD24" s="70">
        <v>1.4</v>
      </c>
      <c r="AE24" s="139">
        <v>0</v>
      </c>
      <c r="AF24" s="70">
        <v>0</v>
      </c>
      <c r="AG24" s="141">
        <v>0.2</v>
      </c>
      <c r="AH24" s="70">
        <v>3.1</v>
      </c>
      <c r="AI24" s="142">
        <v>2</v>
      </c>
      <c r="AJ24" s="143">
        <f t="shared" si="3"/>
        <v>195.3</v>
      </c>
      <c r="BY24" s="147"/>
    </row>
    <row r="25" spans="1:77" x14ac:dyDescent="0.3">
      <c r="A25" s="80" t="s">
        <v>210</v>
      </c>
      <c r="B25" s="50" t="s">
        <v>43</v>
      </c>
      <c r="C25" s="50" t="s">
        <v>37</v>
      </c>
      <c r="D25" s="50">
        <v>9</v>
      </c>
      <c r="E25" s="53"/>
      <c r="F25" s="53"/>
      <c r="G25" s="70">
        <v>23</v>
      </c>
      <c r="H25" s="99">
        <f t="shared" si="0"/>
        <v>-2</v>
      </c>
      <c r="I25" s="70">
        <v>21</v>
      </c>
      <c r="J25" s="150">
        <v>26</v>
      </c>
      <c r="K25" s="99">
        <f t="shared" si="1"/>
        <v>-3</v>
      </c>
      <c r="L25" s="151">
        <v>23</v>
      </c>
      <c r="M25" s="70">
        <v>26</v>
      </c>
      <c r="N25" s="99">
        <f t="shared" si="2"/>
        <v>-8</v>
      </c>
      <c r="O25" s="70">
        <v>18</v>
      </c>
      <c r="P25" s="84">
        <v>1</v>
      </c>
      <c r="Q25" s="119"/>
      <c r="R25" s="119"/>
      <c r="S25" s="139">
        <v>0</v>
      </c>
      <c r="T25" s="70">
        <v>0</v>
      </c>
      <c r="U25" s="70">
        <v>0</v>
      </c>
      <c r="V25" s="70">
        <v>0</v>
      </c>
      <c r="W25" s="70">
        <v>0</v>
      </c>
      <c r="X25" s="70">
        <v>0</v>
      </c>
      <c r="Y25" s="139">
        <v>15.5</v>
      </c>
      <c r="Z25" s="70">
        <v>93.1</v>
      </c>
      <c r="AA25" s="70">
        <v>0.3</v>
      </c>
      <c r="AB25" s="70">
        <v>82.5</v>
      </c>
      <c r="AC25" s="70">
        <v>1181</v>
      </c>
      <c r="AD25" s="70">
        <v>8</v>
      </c>
      <c r="AE25" s="139">
        <v>0</v>
      </c>
      <c r="AF25" s="70">
        <v>0</v>
      </c>
      <c r="AG25" s="141">
        <v>0.2</v>
      </c>
      <c r="AH25" s="70">
        <v>2</v>
      </c>
      <c r="AI25" s="142">
        <v>1.3</v>
      </c>
      <c r="AJ25" s="143">
        <f t="shared" si="3"/>
        <v>175.01</v>
      </c>
      <c r="BY25" s="147"/>
    </row>
    <row r="26" spans="1:77" x14ac:dyDescent="0.3">
      <c r="A26" s="80" t="s">
        <v>211</v>
      </c>
      <c r="B26" s="50" t="s">
        <v>44</v>
      </c>
      <c r="C26" s="50" t="s">
        <v>30</v>
      </c>
      <c r="D26" s="50">
        <v>6</v>
      </c>
      <c r="E26" s="53"/>
      <c r="F26" s="53"/>
      <c r="G26" s="70">
        <v>19</v>
      </c>
      <c r="H26" s="99">
        <f t="shared" si="0"/>
        <v>3</v>
      </c>
      <c r="I26" s="70">
        <v>22</v>
      </c>
      <c r="J26" s="150">
        <v>13</v>
      </c>
      <c r="K26" s="99">
        <f t="shared" si="1"/>
        <v>8</v>
      </c>
      <c r="L26" s="151">
        <v>21</v>
      </c>
      <c r="M26" s="70">
        <v>39</v>
      </c>
      <c r="N26" s="99">
        <f t="shared" si="2"/>
        <v>-16</v>
      </c>
      <c r="O26" s="70">
        <v>23</v>
      </c>
      <c r="P26" s="84">
        <v>1</v>
      </c>
      <c r="Q26" s="119"/>
      <c r="R26" s="119"/>
      <c r="S26" s="139">
        <v>436</v>
      </c>
      <c r="T26" s="70">
        <v>168</v>
      </c>
      <c r="U26" s="70">
        <v>5112</v>
      </c>
      <c r="V26" s="70">
        <v>37.9</v>
      </c>
      <c r="W26" s="70">
        <v>13.9</v>
      </c>
      <c r="X26" s="70">
        <v>33.700000000000003</v>
      </c>
      <c r="Y26" s="139">
        <v>25.1</v>
      </c>
      <c r="Z26" s="70">
        <v>47</v>
      </c>
      <c r="AA26" s="70">
        <v>0.8</v>
      </c>
      <c r="AB26" s="70">
        <v>0</v>
      </c>
      <c r="AC26" s="70">
        <v>0</v>
      </c>
      <c r="AD26" s="70">
        <v>0</v>
      </c>
      <c r="AE26" s="139">
        <v>0</v>
      </c>
      <c r="AF26" s="70">
        <v>0</v>
      </c>
      <c r="AG26" s="141">
        <v>0.9</v>
      </c>
      <c r="AH26" s="70">
        <v>7.6</v>
      </c>
      <c r="AI26" s="142">
        <v>4.8</v>
      </c>
      <c r="AJ26" s="143">
        <f t="shared" si="3"/>
        <v>343.88</v>
      </c>
      <c r="BY26" s="147"/>
    </row>
    <row r="27" spans="1:77" x14ac:dyDescent="0.3">
      <c r="A27" s="80" t="s">
        <v>212</v>
      </c>
      <c r="B27" s="50" t="s">
        <v>42</v>
      </c>
      <c r="C27" s="50" t="s">
        <v>22</v>
      </c>
      <c r="D27" s="50">
        <v>10</v>
      </c>
      <c r="E27" s="53" t="s">
        <v>431</v>
      </c>
      <c r="F27" s="53"/>
      <c r="G27" s="70">
        <v>25</v>
      </c>
      <c r="H27" s="99">
        <f t="shared" si="0"/>
        <v>-2</v>
      </c>
      <c r="I27" s="70">
        <v>23</v>
      </c>
      <c r="J27" s="150">
        <v>17</v>
      </c>
      <c r="K27" s="99">
        <f t="shared" si="1"/>
        <v>1</v>
      </c>
      <c r="L27" s="151">
        <v>18</v>
      </c>
      <c r="M27" s="70">
        <v>34</v>
      </c>
      <c r="N27" s="99">
        <f t="shared" si="2"/>
        <v>-15</v>
      </c>
      <c r="O27" s="70">
        <v>19</v>
      </c>
      <c r="P27" s="84">
        <v>0.99</v>
      </c>
      <c r="Q27" s="119"/>
      <c r="R27" s="119"/>
      <c r="S27" s="139">
        <v>0</v>
      </c>
      <c r="T27" s="70">
        <v>0</v>
      </c>
      <c r="U27" s="70">
        <v>0</v>
      </c>
      <c r="V27" s="70">
        <v>0</v>
      </c>
      <c r="W27" s="70">
        <v>0</v>
      </c>
      <c r="X27" s="70">
        <v>0</v>
      </c>
      <c r="Y27" s="139">
        <v>244</v>
      </c>
      <c r="Z27" s="70">
        <v>1054</v>
      </c>
      <c r="AA27" s="70">
        <v>7.8</v>
      </c>
      <c r="AB27" s="70">
        <v>47.1</v>
      </c>
      <c r="AC27" s="70">
        <v>378</v>
      </c>
      <c r="AD27" s="70">
        <v>0.9</v>
      </c>
      <c r="AE27" s="139">
        <v>0</v>
      </c>
      <c r="AF27" s="70">
        <v>0</v>
      </c>
      <c r="AG27" s="141">
        <v>0.2</v>
      </c>
      <c r="AH27" s="70">
        <v>1.9</v>
      </c>
      <c r="AI27" s="142">
        <v>1.2</v>
      </c>
      <c r="AJ27" s="143">
        <f t="shared" si="3"/>
        <v>193.4</v>
      </c>
      <c r="BY27" s="147"/>
    </row>
    <row r="28" spans="1:77" x14ac:dyDescent="0.3">
      <c r="A28" s="80" t="s">
        <v>213</v>
      </c>
      <c r="B28" s="50" t="s">
        <v>44</v>
      </c>
      <c r="C28" s="50" t="s">
        <v>31</v>
      </c>
      <c r="D28" s="50">
        <v>9</v>
      </c>
      <c r="E28" s="53"/>
      <c r="F28" s="53"/>
      <c r="G28" s="70">
        <v>21</v>
      </c>
      <c r="H28" s="99">
        <f t="shared" si="0"/>
        <v>3</v>
      </c>
      <c r="I28" s="70">
        <v>24</v>
      </c>
      <c r="J28" s="150">
        <v>15</v>
      </c>
      <c r="K28" s="99">
        <f t="shared" si="1"/>
        <v>4</v>
      </c>
      <c r="L28" s="151">
        <v>19</v>
      </c>
      <c r="M28" s="70">
        <v>24</v>
      </c>
      <c r="N28" s="99">
        <f t="shared" si="2"/>
        <v>-3</v>
      </c>
      <c r="O28" s="70">
        <v>21</v>
      </c>
      <c r="P28" s="84">
        <v>1</v>
      </c>
      <c r="Q28" s="119"/>
      <c r="R28" s="119"/>
      <c r="S28" s="139">
        <v>386</v>
      </c>
      <c r="T28" s="70">
        <v>130</v>
      </c>
      <c r="U28" s="70">
        <v>4547</v>
      </c>
      <c r="V28" s="70">
        <v>31.3</v>
      </c>
      <c r="W28" s="70">
        <v>8.9</v>
      </c>
      <c r="X28" s="70">
        <v>47.4</v>
      </c>
      <c r="Y28" s="139">
        <v>59.9</v>
      </c>
      <c r="Z28" s="70">
        <v>264</v>
      </c>
      <c r="AA28" s="70">
        <v>1.7</v>
      </c>
      <c r="AB28" s="70">
        <v>0</v>
      </c>
      <c r="AC28" s="70">
        <v>0</v>
      </c>
      <c r="AD28" s="70">
        <v>0</v>
      </c>
      <c r="AE28" s="139">
        <v>0</v>
      </c>
      <c r="AF28" s="70">
        <v>0</v>
      </c>
      <c r="AG28" s="141">
        <v>0.8</v>
      </c>
      <c r="AH28" s="70">
        <v>8.8000000000000007</v>
      </c>
      <c r="AI28" s="142">
        <v>5.5</v>
      </c>
      <c r="AJ28" s="143">
        <f t="shared" si="3"/>
        <v>325.38</v>
      </c>
      <c r="BY28" s="147"/>
    </row>
    <row r="29" spans="1:77" x14ac:dyDescent="0.3">
      <c r="A29" s="80" t="s">
        <v>214</v>
      </c>
      <c r="B29" s="50" t="s">
        <v>43</v>
      </c>
      <c r="C29" s="50" t="s">
        <v>31</v>
      </c>
      <c r="D29" s="50">
        <v>9</v>
      </c>
      <c r="E29" s="53"/>
      <c r="F29" s="53"/>
      <c r="G29" s="70">
        <v>22</v>
      </c>
      <c r="H29" s="99">
        <f t="shared" si="0"/>
        <v>3</v>
      </c>
      <c r="I29" s="70">
        <v>25</v>
      </c>
      <c r="J29" s="150">
        <v>22</v>
      </c>
      <c r="K29" s="99">
        <f t="shared" si="1"/>
        <v>2</v>
      </c>
      <c r="L29" s="151">
        <v>24</v>
      </c>
      <c r="M29" s="70">
        <v>21</v>
      </c>
      <c r="N29" s="99">
        <f t="shared" si="2"/>
        <v>4</v>
      </c>
      <c r="O29" s="70">
        <v>25</v>
      </c>
      <c r="P29" s="84">
        <v>1</v>
      </c>
      <c r="Q29" s="119"/>
      <c r="R29" s="119"/>
      <c r="S29" s="139">
        <v>0</v>
      </c>
      <c r="T29" s="70">
        <v>0</v>
      </c>
      <c r="U29" s="70">
        <v>0</v>
      </c>
      <c r="V29" s="70">
        <v>0</v>
      </c>
      <c r="W29" s="70">
        <v>0</v>
      </c>
      <c r="X29" s="70">
        <v>0</v>
      </c>
      <c r="Y29" s="139">
        <v>0</v>
      </c>
      <c r="Z29" s="70">
        <v>0</v>
      </c>
      <c r="AA29" s="70">
        <v>0</v>
      </c>
      <c r="AB29" s="70">
        <v>87.7</v>
      </c>
      <c r="AC29" s="70">
        <v>1174</v>
      </c>
      <c r="AD29" s="70">
        <v>8.5</v>
      </c>
      <c r="AE29" s="139">
        <v>0</v>
      </c>
      <c r="AF29" s="70">
        <v>0</v>
      </c>
      <c r="AG29" s="141">
        <v>0.2</v>
      </c>
      <c r="AH29" s="70">
        <v>0.6</v>
      </c>
      <c r="AI29" s="142">
        <v>0.3</v>
      </c>
      <c r="AJ29" s="143">
        <f t="shared" si="3"/>
        <v>168.20000000000002</v>
      </c>
      <c r="BY29" s="147"/>
    </row>
    <row r="30" spans="1:77" x14ac:dyDescent="0.3">
      <c r="A30" s="80" t="s">
        <v>215</v>
      </c>
      <c r="B30" s="50" t="s">
        <v>43</v>
      </c>
      <c r="C30" s="50" t="s">
        <v>26</v>
      </c>
      <c r="D30" s="50">
        <v>12</v>
      </c>
      <c r="E30" s="53"/>
      <c r="F30" s="53"/>
      <c r="G30" s="70">
        <v>26</v>
      </c>
      <c r="H30" s="99">
        <f t="shared" si="0"/>
        <v>0</v>
      </c>
      <c r="I30" s="70">
        <v>26</v>
      </c>
      <c r="J30" s="150">
        <v>25</v>
      </c>
      <c r="K30" s="99">
        <f t="shared" si="1"/>
        <v>3</v>
      </c>
      <c r="L30" s="151">
        <v>28</v>
      </c>
      <c r="M30" s="70">
        <v>31</v>
      </c>
      <c r="N30" s="99">
        <f t="shared" si="2"/>
        <v>-1</v>
      </c>
      <c r="O30" s="70">
        <v>30</v>
      </c>
      <c r="P30" s="84">
        <v>1</v>
      </c>
      <c r="Q30" s="119"/>
      <c r="R30" s="119"/>
      <c r="S30" s="139">
        <v>0</v>
      </c>
      <c r="T30" s="70">
        <v>0</v>
      </c>
      <c r="U30" s="70">
        <v>0</v>
      </c>
      <c r="V30" s="70">
        <v>0</v>
      </c>
      <c r="W30" s="70">
        <v>0</v>
      </c>
      <c r="X30" s="70">
        <v>0</v>
      </c>
      <c r="Y30" s="139">
        <v>7.9</v>
      </c>
      <c r="Z30" s="70">
        <v>43.6</v>
      </c>
      <c r="AA30" s="70">
        <v>0.1</v>
      </c>
      <c r="AB30" s="70">
        <v>95.7</v>
      </c>
      <c r="AC30" s="70">
        <v>1233</v>
      </c>
      <c r="AD30" s="70">
        <v>6.2</v>
      </c>
      <c r="AE30" s="139">
        <v>332</v>
      </c>
      <c r="AF30" s="70">
        <v>0.5</v>
      </c>
      <c r="AG30" s="141">
        <v>0.2</v>
      </c>
      <c r="AH30" s="70">
        <v>0.6</v>
      </c>
      <c r="AI30" s="142">
        <v>0.5</v>
      </c>
      <c r="AJ30" s="143">
        <f t="shared" si="3"/>
        <v>167.85999999999999</v>
      </c>
      <c r="BY30" s="147"/>
    </row>
    <row r="31" spans="1:77" x14ac:dyDescent="0.3">
      <c r="A31" s="80" t="s">
        <v>216</v>
      </c>
      <c r="B31" s="50" t="s">
        <v>42</v>
      </c>
      <c r="C31" s="50" t="s">
        <v>40</v>
      </c>
      <c r="D31" s="50">
        <v>10</v>
      </c>
      <c r="E31" s="53"/>
      <c r="F31" s="53"/>
      <c r="G31" s="70">
        <v>27</v>
      </c>
      <c r="H31" s="99">
        <f t="shared" si="0"/>
        <v>0</v>
      </c>
      <c r="I31" s="70">
        <v>27</v>
      </c>
      <c r="J31" s="150">
        <v>24</v>
      </c>
      <c r="K31" s="99">
        <f t="shared" si="1"/>
        <v>5</v>
      </c>
      <c r="L31" s="151">
        <v>29</v>
      </c>
      <c r="M31" s="70">
        <v>25</v>
      </c>
      <c r="N31" s="99">
        <f t="shared" si="2"/>
        <v>4</v>
      </c>
      <c r="O31" s="70">
        <v>29</v>
      </c>
      <c r="P31" s="84">
        <v>0.98</v>
      </c>
      <c r="Q31" s="119"/>
      <c r="R31" s="119"/>
      <c r="S31" s="139">
        <v>0</v>
      </c>
      <c r="T31" s="70">
        <v>0</v>
      </c>
      <c r="U31" s="70">
        <v>0</v>
      </c>
      <c r="V31" s="70">
        <v>0</v>
      </c>
      <c r="W31" s="70">
        <v>0</v>
      </c>
      <c r="X31" s="70">
        <v>0</v>
      </c>
      <c r="Y31" s="139">
        <v>264</v>
      </c>
      <c r="Z31" s="70">
        <v>1146</v>
      </c>
      <c r="AA31" s="70">
        <v>8.8000000000000007</v>
      </c>
      <c r="AB31" s="70">
        <v>12.8</v>
      </c>
      <c r="AC31" s="70">
        <v>105</v>
      </c>
      <c r="AD31" s="70">
        <v>0.4</v>
      </c>
      <c r="AE31" s="139">
        <v>0</v>
      </c>
      <c r="AF31" s="70">
        <v>0</v>
      </c>
      <c r="AG31" s="141">
        <v>0.2</v>
      </c>
      <c r="AH31" s="70">
        <v>4.2</v>
      </c>
      <c r="AI31" s="142">
        <v>2.7</v>
      </c>
      <c r="AJ31" s="143">
        <f t="shared" si="3"/>
        <v>175.3</v>
      </c>
      <c r="BY31" s="147"/>
    </row>
    <row r="32" spans="1:77" x14ac:dyDescent="0.3">
      <c r="A32" s="80" t="s">
        <v>217</v>
      </c>
      <c r="B32" s="50" t="s">
        <v>42</v>
      </c>
      <c r="C32" s="50" t="s">
        <v>23</v>
      </c>
      <c r="D32" s="50">
        <v>10</v>
      </c>
      <c r="E32" s="53"/>
      <c r="F32" s="53"/>
      <c r="G32" s="70">
        <v>33</v>
      </c>
      <c r="H32" s="99">
        <f t="shared" si="0"/>
        <v>-5</v>
      </c>
      <c r="I32" s="70">
        <v>28</v>
      </c>
      <c r="J32" s="150">
        <v>40</v>
      </c>
      <c r="K32" s="99">
        <f t="shared" si="1"/>
        <v>-14</v>
      </c>
      <c r="L32" s="151">
        <v>26</v>
      </c>
      <c r="M32" s="70">
        <v>28</v>
      </c>
      <c r="N32" s="99">
        <f t="shared" si="2"/>
        <v>0</v>
      </c>
      <c r="O32" s="70">
        <v>28</v>
      </c>
      <c r="P32" s="84">
        <v>0.96</v>
      </c>
      <c r="Q32" s="119"/>
      <c r="R32" s="119"/>
      <c r="S32" s="139">
        <v>0</v>
      </c>
      <c r="T32" s="70">
        <v>0</v>
      </c>
      <c r="U32" s="70">
        <v>0</v>
      </c>
      <c r="V32" s="70">
        <v>0</v>
      </c>
      <c r="W32" s="70">
        <v>0</v>
      </c>
      <c r="X32" s="70">
        <v>0</v>
      </c>
      <c r="Y32" s="139">
        <v>244</v>
      </c>
      <c r="Z32" s="70">
        <v>1039</v>
      </c>
      <c r="AA32" s="70">
        <v>5.0999999999999996</v>
      </c>
      <c r="AB32" s="70">
        <v>29.2</v>
      </c>
      <c r="AC32" s="70">
        <v>238</v>
      </c>
      <c r="AD32" s="70">
        <v>0.6</v>
      </c>
      <c r="AE32" s="139">
        <v>0</v>
      </c>
      <c r="AF32" s="70">
        <v>0</v>
      </c>
      <c r="AG32" s="141">
        <v>0.2</v>
      </c>
      <c r="AH32" s="70">
        <v>2.6</v>
      </c>
      <c r="AI32" s="142">
        <v>1.6</v>
      </c>
      <c r="AJ32" s="143">
        <f t="shared" si="3"/>
        <v>159.10000000000002</v>
      </c>
      <c r="BY32" s="147"/>
    </row>
    <row r="33" spans="1:77" x14ac:dyDescent="0.3">
      <c r="A33" s="80" t="s">
        <v>218</v>
      </c>
      <c r="B33" s="50" t="s">
        <v>43</v>
      </c>
      <c r="C33" s="50" t="s">
        <v>23</v>
      </c>
      <c r="D33" s="50">
        <v>10</v>
      </c>
      <c r="E33" s="53"/>
      <c r="F33" s="53"/>
      <c r="G33" s="70">
        <v>30</v>
      </c>
      <c r="H33" s="99">
        <f t="shared" si="0"/>
        <v>-1</v>
      </c>
      <c r="I33" s="70">
        <v>29</v>
      </c>
      <c r="J33" s="150">
        <v>35</v>
      </c>
      <c r="K33" s="99">
        <f t="shared" si="1"/>
        <v>-2</v>
      </c>
      <c r="L33" s="151">
        <v>33</v>
      </c>
      <c r="M33" s="70">
        <v>11</v>
      </c>
      <c r="N33" s="99">
        <f t="shared" si="2"/>
        <v>25</v>
      </c>
      <c r="O33" s="70">
        <v>36</v>
      </c>
      <c r="P33" s="84">
        <v>0.99</v>
      </c>
      <c r="Q33" s="119"/>
      <c r="R33" s="119"/>
      <c r="S33" s="139">
        <v>0</v>
      </c>
      <c r="T33" s="70">
        <v>0</v>
      </c>
      <c r="U33" s="70">
        <v>0</v>
      </c>
      <c r="V33" s="70">
        <v>0</v>
      </c>
      <c r="W33" s="70">
        <v>0</v>
      </c>
      <c r="X33" s="70">
        <v>0</v>
      </c>
      <c r="Y33" s="139">
        <v>0</v>
      </c>
      <c r="Z33" s="70">
        <v>0</v>
      </c>
      <c r="AA33" s="70">
        <v>0</v>
      </c>
      <c r="AB33" s="70">
        <v>79</v>
      </c>
      <c r="AC33" s="70">
        <v>1033</v>
      </c>
      <c r="AD33" s="70">
        <v>8.1</v>
      </c>
      <c r="AE33" s="139">
        <v>106</v>
      </c>
      <c r="AF33" s="70">
        <v>0.2</v>
      </c>
      <c r="AG33" s="141">
        <v>0.2</v>
      </c>
      <c r="AH33" s="70">
        <v>1</v>
      </c>
      <c r="AI33" s="142">
        <v>0.6</v>
      </c>
      <c r="AJ33" s="143">
        <f t="shared" si="3"/>
        <v>152.29999999999998</v>
      </c>
      <c r="BY33" s="147"/>
    </row>
    <row r="34" spans="1:77" x14ac:dyDescent="0.3">
      <c r="A34" s="80" t="s">
        <v>219</v>
      </c>
      <c r="B34" s="50" t="s">
        <v>43</v>
      </c>
      <c r="C34" s="50" t="s">
        <v>31</v>
      </c>
      <c r="D34" s="50">
        <v>9</v>
      </c>
      <c r="E34" s="53" t="s">
        <v>431</v>
      </c>
      <c r="F34" s="53"/>
      <c r="G34" s="70">
        <v>32</v>
      </c>
      <c r="H34" s="99">
        <f t="shared" si="0"/>
        <v>-2</v>
      </c>
      <c r="I34" s="70">
        <v>30</v>
      </c>
      <c r="J34" s="150">
        <v>28</v>
      </c>
      <c r="K34" s="99">
        <f t="shared" si="1"/>
        <v>6</v>
      </c>
      <c r="L34" s="151">
        <v>34</v>
      </c>
      <c r="M34" s="70">
        <v>27</v>
      </c>
      <c r="N34" s="99">
        <f t="shared" si="2"/>
        <v>-1</v>
      </c>
      <c r="O34" s="70">
        <v>26</v>
      </c>
      <c r="P34" s="84">
        <v>0.99</v>
      </c>
      <c r="Q34" s="119"/>
      <c r="R34" s="119"/>
      <c r="S34" s="139">
        <v>0</v>
      </c>
      <c r="T34" s="70">
        <v>0</v>
      </c>
      <c r="U34" s="70">
        <v>0</v>
      </c>
      <c r="V34" s="70">
        <v>0</v>
      </c>
      <c r="W34" s="70">
        <v>0</v>
      </c>
      <c r="X34" s="70">
        <v>0</v>
      </c>
      <c r="Y34" s="139">
        <v>13.1</v>
      </c>
      <c r="Z34" s="70">
        <v>72.599999999999994</v>
      </c>
      <c r="AA34" s="70">
        <v>0.3</v>
      </c>
      <c r="AB34" s="70">
        <v>87.7</v>
      </c>
      <c r="AC34" s="70">
        <v>1074</v>
      </c>
      <c r="AD34" s="70">
        <v>7.6</v>
      </c>
      <c r="AE34" s="139">
        <v>155</v>
      </c>
      <c r="AF34" s="70">
        <v>0.2</v>
      </c>
      <c r="AG34" s="141">
        <v>0.2</v>
      </c>
      <c r="AH34" s="70">
        <v>1</v>
      </c>
      <c r="AI34" s="142">
        <v>0.6</v>
      </c>
      <c r="AJ34" s="143">
        <f t="shared" si="3"/>
        <v>162.46</v>
      </c>
      <c r="BY34" s="147"/>
    </row>
    <row r="35" spans="1:77" x14ac:dyDescent="0.3">
      <c r="A35" s="80" t="s">
        <v>220</v>
      </c>
      <c r="B35" s="50" t="s">
        <v>43</v>
      </c>
      <c r="C35" s="50" t="s">
        <v>16</v>
      </c>
      <c r="D35" s="50">
        <v>4</v>
      </c>
      <c r="E35" s="53"/>
      <c r="F35" s="53"/>
      <c r="G35" s="70">
        <v>39</v>
      </c>
      <c r="H35" s="99">
        <f t="shared" si="0"/>
        <v>-8</v>
      </c>
      <c r="I35" s="70">
        <v>31</v>
      </c>
      <c r="J35" s="150">
        <v>33</v>
      </c>
      <c r="K35" s="99">
        <f t="shared" si="1"/>
        <v>-2</v>
      </c>
      <c r="L35" s="151">
        <v>31</v>
      </c>
      <c r="M35" s="70">
        <v>41</v>
      </c>
      <c r="N35" s="99">
        <f t="shared" si="2"/>
        <v>-3</v>
      </c>
      <c r="O35" s="70">
        <v>38</v>
      </c>
      <c r="P35" s="84">
        <v>0.99</v>
      </c>
      <c r="Q35" s="119"/>
      <c r="R35" s="119"/>
      <c r="S35" s="139">
        <v>0</v>
      </c>
      <c r="T35" s="70">
        <v>0</v>
      </c>
      <c r="U35" s="70">
        <v>0</v>
      </c>
      <c r="V35" s="70">
        <v>0</v>
      </c>
      <c r="W35" s="70">
        <v>0</v>
      </c>
      <c r="X35" s="70">
        <v>0</v>
      </c>
      <c r="Y35" s="139">
        <v>2</v>
      </c>
      <c r="Z35" s="70">
        <v>11.2</v>
      </c>
      <c r="AA35" s="70">
        <v>0</v>
      </c>
      <c r="AB35" s="70">
        <v>82.6</v>
      </c>
      <c r="AC35" s="70">
        <v>1062</v>
      </c>
      <c r="AD35" s="70">
        <v>8.1</v>
      </c>
      <c r="AE35" s="139">
        <v>0</v>
      </c>
      <c r="AF35" s="70">
        <v>0</v>
      </c>
      <c r="AG35" s="141">
        <v>0.2</v>
      </c>
      <c r="AH35" s="70">
        <v>1.1000000000000001</v>
      </c>
      <c r="AI35" s="142">
        <v>0.6</v>
      </c>
      <c r="AJ35" s="143">
        <f t="shared" si="3"/>
        <v>155.12000000000003</v>
      </c>
      <c r="BY35" s="147"/>
    </row>
    <row r="36" spans="1:77" x14ac:dyDescent="0.3">
      <c r="A36" s="80" t="s">
        <v>221</v>
      </c>
      <c r="B36" s="50" t="s">
        <v>42</v>
      </c>
      <c r="C36" s="50" t="s">
        <v>16</v>
      </c>
      <c r="D36" s="50">
        <v>4</v>
      </c>
      <c r="E36" s="53"/>
      <c r="F36" s="53"/>
      <c r="G36" s="70">
        <v>17</v>
      </c>
      <c r="H36" s="99">
        <f t="shared" si="0"/>
        <v>15</v>
      </c>
      <c r="I36" s="70">
        <v>32</v>
      </c>
      <c r="J36" s="150">
        <v>31</v>
      </c>
      <c r="K36" s="99">
        <f t="shared" si="1"/>
        <v>-4</v>
      </c>
      <c r="L36" s="151">
        <v>27</v>
      </c>
      <c r="M36" s="70">
        <v>29</v>
      </c>
      <c r="N36" s="99">
        <f t="shared" si="2"/>
        <v>2</v>
      </c>
      <c r="O36" s="70">
        <v>31</v>
      </c>
      <c r="P36" s="84">
        <v>0.98</v>
      </c>
      <c r="Q36" s="119"/>
      <c r="R36" s="119"/>
      <c r="S36" s="139">
        <v>0</v>
      </c>
      <c r="T36" s="70">
        <v>0</v>
      </c>
      <c r="U36" s="70">
        <v>0</v>
      </c>
      <c r="V36" s="70">
        <v>0</v>
      </c>
      <c r="W36" s="70">
        <v>0</v>
      </c>
      <c r="X36" s="70">
        <v>0</v>
      </c>
      <c r="Y36" s="139">
        <v>221</v>
      </c>
      <c r="Z36" s="70">
        <v>1033</v>
      </c>
      <c r="AA36" s="70">
        <v>5.0999999999999996</v>
      </c>
      <c r="AB36" s="70">
        <v>47.2</v>
      </c>
      <c r="AC36" s="70">
        <v>471</v>
      </c>
      <c r="AD36" s="70">
        <v>1.3</v>
      </c>
      <c r="AE36" s="139">
        <v>0</v>
      </c>
      <c r="AF36" s="70">
        <v>0</v>
      </c>
      <c r="AG36" s="141">
        <v>0.2</v>
      </c>
      <c r="AH36" s="70">
        <v>2.6</v>
      </c>
      <c r="AI36" s="142">
        <v>1.6</v>
      </c>
      <c r="AJ36" s="143">
        <f t="shared" si="3"/>
        <v>186.00000000000003</v>
      </c>
      <c r="BY36" s="147"/>
    </row>
    <row r="37" spans="1:77" x14ac:dyDescent="0.3">
      <c r="A37" s="80" t="s">
        <v>222</v>
      </c>
      <c r="B37" s="50" t="s">
        <v>43</v>
      </c>
      <c r="C37" s="50" t="s">
        <v>47</v>
      </c>
      <c r="D37" s="50">
        <v>7</v>
      </c>
      <c r="E37" s="53"/>
      <c r="F37" s="53"/>
      <c r="G37" s="70">
        <v>35</v>
      </c>
      <c r="H37" s="99">
        <f t="shared" si="0"/>
        <v>-2</v>
      </c>
      <c r="I37" s="70">
        <v>33</v>
      </c>
      <c r="J37" s="150">
        <v>32</v>
      </c>
      <c r="K37" s="99">
        <f t="shared" si="1"/>
        <v>-2</v>
      </c>
      <c r="L37" s="151">
        <v>30</v>
      </c>
      <c r="M37" s="70">
        <v>38</v>
      </c>
      <c r="N37" s="99">
        <f t="shared" si="2"/>
        <v>-4</v>
      </c>
      <c r="O37" s="70">
        <v>34</v>
      </c>
      <c r="P37" s="84">
        <v>0.99</v>
      </c>
      <c r="Q37" s="119"/>
      <c r="R37" s="119"/>
      <c r="S37" s="139">
        <v>0</v>
      </c>
      <c r="T37" s="70">
        <v>0</v>
      </c>
      <c r="U37" s="70">
        <v>0</v>
      </c>
      <c r="V37" s="70">
        <v>0</v>
      </c>
      <c r="W37" s="70">
        <v>0</v>
      </c>
      <c r="X37" s="70">
        <v>0</v>
      </c>
      <c r="Y37" s="139">
        <v>0</v>
      </c>
      <c r="Z37" s="70">
        <v>0</v>
      </c>
      <c r="AA37" s="70">
        <v>0</v>
      </c>
      <c r="AB37" s="70">
        <v>83.5</v>
      </c>
      <c r="AC37" s="70">
        <v>1208</v>
      </c>
      <c r="AD37" s="70">
        <v>5.5</v>
      </c>
      <c r="AE37" s="139">
        <v>0</v>
      </c>
      <c r="AF37" s="70">
        <v>0</v>
      </c>
      <c r="AG37" s="141">
        <v>0.2</v>
      </c>
      <c r="AH37" s="70">
        <v>1.1000000000000001</v>
      </c>
      <c r="AI37" s="142">
        <v>0.6</v>
      </c>
      <c r="AJ37" s="143">
        <f t="shared" si="3"/>
        <v>153.00000000000003</v>
      </c>
      <c r="BY37" s="147"/>
    </row>
    <row r="38" spans="1:77" x14ac:dyDescent="0.3">
      <c r="A38" s="80" t="s">
        <v>223</v>
      </c>
      <c r="B38" s="50" t="s">
        <v>42</v>
      </c>
      <c r="C38" s="50" t="s">
        <v>38</v>
      </c>
      <c r="D38" s="50">
        <v>9</v>
      </c>
      <c r="E38" s="53"/>
      <c r="F38" s="53"/>
      <c r="G38" s="70">
        <v>34</v>
      </c>
      <c r="H38" s="99">
        <f t="shared" si="0"/>
        <v>0</v>
      </c>
      <c r="I38" s="70">
        <v>34</v>
      </c>
      <c r="J38" s="150">
        <v>36</v>
      </c>
      <c r="K38" s="99">
        <f t="shared" si="1"/>
        <v>-1</v>
      </c>
      <c r="L38" s="151">
        <v>35</v>
      </c>
      <c r="M38" s="70">
        <v>20</v>
      </c>
      <c r="N38" s="99">
        <f t="shared" si="2"/>
        <v>7</v>
      </c>
      <c r="O38" s="70">
        <v>27</v>
      </c>
      <c r="P38" s="84">
        <v>0.97</v>
      </c>
      <c r="Q38" s="119"/>
      <c r="R38" s="119"/>
      <c r="S38" s="139">
        <v>0</v>
      </c>
      <c r="T38" s="70">
        <v>0</v>
      </c>
      <c r="U38" s="70">
        <v>0</v>
      </c>
      <c r="V38" s="70">
        <v>0</v>
      </c>
      <c r="W38" s="70">
        <v>0</v>
      </c>
      <c r="X38" s="70">
        <v>0</v>
      </c>
      <c r="Y38" s="139">
        <v>225</v>
      </c>
      <c r="Z38" s="70">
        <v>984</v>
      </c>
      <c r="AA38" s="70">
        <v>3.8</v>
      </c>
      <c r="AB38" s="70">
        <v>49.2</v>
      </c>
      <c r="AC38" s="70">
        <v>397</v>
      </c>
      <c r="AD38" s="70">
        <v>0.8</v>
      </c>
      <c r="AE38" s="139">
        <v>0</v>
      </c>
      <c r="AF38" s="70">
        <v>0</v>
      </c>
      <c r="AG38" s="141">
        <v>0.2</v>
      </c>
      <c r="AH38" s="70">
        <v>4.0999999999999996</v>
      </c>
      <c r="AI38" s="142">
        <v>2.6</v>
      </c>
      <c r="AJ38" s="143">
        <f t="shared" si="3"/>
        <v>160.90000000000003</v>
      </c>
      <c r="BY38" s="147"/>
    </row>
    <row r="39" spans="1:77" x14ac:dyDescent="0.3">
      <c r="A39" s="80" t="s">
        <v>224</v>
      </c>
      <c r="B39" s="50" t="s">
        <v>45</v>
      </c>
      <c r="C39" s="50" t="s">
        <v>11</v>
      </c>
      <c r="D39" s="50">
        <v>4</v>
      </c>
      <c r="E39" s="53"/>
      <c r="F39" s="53"/>
      <c r="G39" s="70">
        <v>37</v>
      </c>
      <c r="H39" s="99">
        <f t="shared" si="0"/>
        <v>-2</v>
      </c>
      <c r="I39" s="70">
        <v>35</v>
      </c>
      <c r="J39" s="150">
        <v>29</v>
      </c>
      <c r="K39" s="99">
        <f t="shared" si="1"/>
        <v>11</v>
      </c>
      <c r="L39" s="151">
        <v>40</v>
      </c>
      <c r="M39" s="70">
        <v>23</v>
      </c>
      <c r="N39" s="99">
        <f t="shared" si="2"/>
        <v>14</v>
      </c>
      <c r="O39" s="70">
        <v>37</v>
      </c>
      <c r="P39" s="84">
        <v>1</v>
      </c>
      <c r="Q39" s="119"/>
      <c r="R39" s="119"/>
      <c r="S39" s="139">
        <v>0</v>
      </c>
      <c r="T39" s="70">
        <v>0</v>
      </c>
      <c r="U39" s="70">
        <v>0</v>
      </c>
      <c r="V39" s="70">
        <v>0</v>
      </c>
      <c r="W39" s="70">
        <v>0</v>
      </c>
      <c r="X39" s="70">
        <v>0</v>
      </c>
      <c r="Y39" s="139">
        <v>0</v>
      </c>
      <c r="Z39" s="70">
        <v>0</v>
      </c>
      <c r="AA39" s="70">
        <v>0</v>
      </c>
      <c r="AB39" s="70">
        <v>70.3</v>
      </c>
      <c r="AC39" s="70">
        <v>806</v>
      </c>
      <c r="AD39" s="70">
        <v>8</v>
      </c>
      <c r="AE39" s="139">
        <v>0</v>
      </c>
      <c r="AF39" s="70">
        <v>0</v>
      </c>
      <c r="AG39" s="141">
        <v>0.2</v>
      </c>
      <c r="AH39" s="70">
        <v>0.9</v>
      </c>
      <c r="AI39" s="142">
        <v>0.5</v>
      </c>
      <c r="AJ39" s="143">
        <f t="shared" si="3"/>
        <v>128</v>
      </c>
      <c r="BY39" s="147"/>
    </row>
    <row r="40" spans="1:77" x14ac:dyDescent="0.3">
      <c r="A40" s="80" t="s">
        <v>225</v>
      </c>
      <c r="B40" s="50" t="s">
        <v>42</v>
      </c>
      <c r="C40" s="50" t="s">
        <v>28</v>
      </c>
      <c r="D40" s="50">
        <v>9</v>
      </c>
      <c r="E40" s="53"/>
      <c r="F40" s="53"/>
      <c r="G40" s="70">
        <v>41</v>
      </c>
      <c r="H40" s="99">
        <f t="shared" si="0"/>
        <v>-5</v>
      </c>
      <c r="I40" s="70">
        <v>36</v>
      </c>
      <c r="J40" s="150">
        <v>34</v>
      </c>
      <c r="K40" s="99">
        <f t="shared" si="1"/>
        <v>-2</v>
      </c>
      <c r="L40" s="151">
        <v>32</v>
      </c>
      <c r="M40" s="70">
        <v>46</v>
      </c>
      <c r="N40" s="99">
        <f t="shared" si="2"/>
        <v>-13</v>
      </c>
      <c r="O40" s="70">
        <v>33</v>
      </c>
      <c r="P40" s="84">
        <v>0.97</v>
      </c>
      <c r="Q40" s="119"/>
      <c r="R40" s="119"/>
      <c r="S40" s="139">
        <v>0</v>
      </c>
      <c r="T40" s="70">
        <v>0</v>
      </c>
      <c r="U40" s="70">
        <v>0</v>
      </c>
      <c r="V40" s="70">
        <v>0</v>
      </c>
      <c r="W40" s="70">
        <v>0</v>
      </c>
      <c r="X40" s="70">
        <v>0</v>
      </c>
      <c r="Y40" s="139">
        <v>143</v>
      </c>
      <c r="Z40" s="70">
        <v>627</v>
      </c>
      <c r="AA40" s="70">
        <v>3</v>
      </c>
      <c r="AB40" s="70">
        <v>59.6</v>
      </c>
      <c r="AC40" s="70">
        <v>514</v>
      </c>
      <c r="AD40" s="70">
        <v>1.5</v>
      </c>
      <c r="AE40" s="139">
        <v>0</v>
      </c>
      <c r="AF40" s="70">
        <v>0</v>
      </c>
      <c r="AG40" s="141">
        <v>0.2</v>
      </c>
      <c r="AH40" s="70">
        <v>3.2</v>
      </c>
      <c r="AI40" s="142">
        <v>2</v>
      </c>
      <c r="AJ40" s="143">
        <f t="shared" si="3"/>
        <v>137.5</v>
      </c>
      <c r="BY40" s="147"/>
    </row>
    <row r="41" spans="1:77" x14ac:dyDescent="0.3">
      <c r="A41" s="80" t="s">
        <v>226</v>
      </c>
      <c r="B41" s="50" t="s">
        <v>43</v>
      </c>
      <c r="C41" s="50" t="s">
        <v>22</v>
      </c>
      <c r="D41" s="50">
        <v>10</v>
      </c>
      <c r="E41" s="53"/>
      <c r="F41" s="53"/>
      <c r="G41" s="70">
        <v>40</v>
      </c>
      <c r="H41" s="99">
        <f t="shared" si="0"/>
        <v>-3</v>
      </c>
      <c r="I41" s="70">
        <v>37</v>
      </c>
      <c r="J41" s="150">
        <v>37</v>
      </c>
      <c r="K41" s="99">
        <f t="shared" si="1"/>
        <v>12</v>
      </c>
      <c r="L41" s="151">
        <v>49</v>
      </c>
      <c r="M41" s="70">
        <v>37</v>
      </c>
      <c r="N41" s="99">
        <f t="shared" si="2"/>
        <v>7</v>
      </c>
      <c r="O41" s="70">
        <v>44</v>
      </c>
      <c r="P41" s="84">
        <v>0.99</v>
      </c>
      <c r="Q41" s="119"/>
      <c r="R41" s="119"/>
      <c r="S41" s="139">
        <v>0</v>
      </c>
      <c r="T41" s="70">
        <v>0</v>
      </c>
      <c r="U41" s="70">
        <v>0</v>
      </c>
      <c r="V41" s="70">
        <v>0</v>
      </c>
      <c r="W41" s="70">
        <v>0</v>
      </c>
      <c r="X41" s="70">
        <v>0</v>
      </c>
      <c r="Y41" s="139">
        <v>0</v>
      </c>
      <c r="Z41" s="70">
        <v>0</v>
      </c>
      <c r="AA41" s="70">
        <v>0</v>
      </c>
      <c r="AB41" s="70">
        <v>87.9</v>
      </c>
      <c r="AC41" s="70">
        <v>1172</v>
      </c>
      <c r="AD41" s="70">
        <v>5.5</v>
      </c>
      <c r="AE41" s="139">
        <v>0</v>
      </c>
      <c r="AF41" s="70">
        <v>0</v>
      </c>
      <c r="AG41" s="141">
        <v>0.2</v>
      </c>
      <c r="AH41" s="70">
        <v>0.6</v>
      </c>
      <c r="AI41" s="142">
        <v>0.3</v>
      </c>
      <c r="AJ41" s="143">
        <f t="shared" si="3"/>
        <v>150</v>
      </c>
      <c r="BY41" s="147"/>
    </row>
    <row r="42" spans="1:77" x14ac:dyDescent="0.3">
      <c r="A42" s="80" t="s">
        <v>227</v>
      </c>
      <c r="B42" s="50" t="s">
        <v>43</v>
      </c>
      <c r="C42" s="50" t="s">
        <v>40</v>
      </c>
      <c r="D42" s="50">
        <v>10</v>
      </c>
      <c r="E42" s="53"/>
      <c r="F42" s="53"/>
      <c r="G42" s="70">
        <v>42</v>
      </c>
      <c r="H42" s="99">
        <f t="shared" si="0"/>
        <v>-4</v>
      </c>
      <c r="I42" s="70">
        <v>38</v>
      </c>
      <c r="J42" s="150">
        <v>39</v>
      </c>
      <c r="K42" s="99">
        <f t="shared" si="1"/>
        <v>0</v>
      </c>
      <c r="L42" s="151">
        <v>39</v>
      </c>
      <c r="M42" s="70">
        <v>30</v>
      </c>
      <c r="N42" s="99">
        <f t="shared" si="2"/>
        <v>9</v>
      </c>
      <c r="O42" s="70">
        <v>39</v>
      </c>
      <c r="P42" s="84">
        <v>0.98</v>
      </c>
      <c r="Q42" s="119"/>
      <c r="R42" s="119"/>
      <c r="S42" s="139">
        <v>0</v>
      </c>
      <c r="T42" s="70">
        <v>0</v>
      </c>
      <c r="U42" s="70">
        <v>0</v>
      </c>
      <c r="V42" s="70">
        <v>0</v>
      </c>
      <c r="W42" s="70">
        <v>0</v>
      </c>
      <c r="X42" s="70">
        <v>0</v>
      </c>
      <c r="Y42" s="139">
        <v>2.1</v>
      </c>
      <c r="Z42" s="70">
        <v>11.5</v>
      </c>
      <c r="AA42" s="70">
        <v>0</v>
      </c>
      <c r="AB42" s="70">
        <v>87.4</v>
      </c>
      <c r="AC42" s="70">
        <v>1074</v>
      </c>
      <c r="AD42" s="70">
        <v>6.6</v>
      </c>
      <c r="AE42" s="139">
        <v>0</v>
      </c>
      <c r="AF42" s="70">
        <v>0</v>
      </c>
      <c r="AG42" s="141">
        <v>0.2</v>
      </c>
      <c r="AH42" s="70">
        <v>1</v>
      </c>
      <c r="AI42" s="142">
        <v>0.6</v>
      </c>
      <c r="AJ42" s="143">
        <f t="shared" si="3"/>
        <v>147.35000000000002</v>
      </c>
      <c r="BY42" s="147"/>
    </row>
    <row r="43" spans="1:77" x14ac:dyDescent="0.3">
      <c r="A43" s="80" t="s">
        <v>228</v>
      </c>
      <c r="B43" s="50" t="s">
        <v>43</v>
      </c>
      <c r="C43" s="50" t="s">
        <v>11</v>
      </c>
      <c r="D43" s="50">
        <v>4</v>
      </c>
      <c r="E43" s="53"/>
      <c r="F43" s="53"/>
      <c r="G43" s="70">
        <v>44</v>
      </c>
      <c r="H43" s="99">
        <f t="shared" si="0"/>
        <v>-5</v>
      </c>
      <c r="I43" s="70">
        <v>39</v>
      </c>
      <c r="J43" s="150">
        <v>42</v>
      </c>
      <c r="K43" s="99">
        <f t="shared" si="1"/>
        <v>1</v>
      </c>
      <c r="L43" s="151">
        <v>43</v>
      </c>
      <c r="M43" s="70">
        <v>52</v>
      </c>
      <c r="N43" s="99">
        <f t="shared" si="2"/>
        <v>3</v>
      </c>
      <c r="O43" s="70">
        <v>55</v>
      </c>
      <c r="P43" s="84">
        <v>0.99</v>
      </c>
      <c r="Q43" s="119"/>
      <c r="R43" s="119"/>
      <c r="S43" s="139">
        <v>0</v>
      </c>
      <c r="T43" s="70">
        <v>0</v>
      </c>
      <c r="U43" s="70">
        <v>0</v>
      </c>
      <c r="V43" s="70">
        <v>0</v>
      </c>
      <c r="W43" s="70">
        <v>0</v>
      </c>
      <c r="X43" s="70">
        <v>0</v>
      </c>
      <c r="Y43" s="139">
        <v>0</v>
      </c>
      <c r="Z43" s="70">
        <v>0</v>
      </c>
      <c r="AA43" s="70">
        <v>0</v>
      </c>
      <c r="AB43" s="70">
        <v>84.8</v>
      </c>
      <c r="AC43" s="70">
        <v>962</v>
      </c>
      <c r="AD43" s="70">
        <v>7.8</v>
      </c>
      <c r="AE43" s="139">
        <v>333</v>
      </c>
      <c r="AF43" s="70">
        <v>0.4</v>
      </c>
      <c r="AG43" s="141">
        <v>0.2</v>
      </c>
      <c r="AH43" s="70">
        <v>0.5</v>
      </c>
      <c r="AI43" s="142">
        <v>0.3</v>
      </c>
      <c r="AJ43" s="143">
        <f t="shared" si="3"/>
        <v>145.20000000000002</v>
      </c>
      <c r="BY43" s="147"/>
    </row>
    <row r="44" spans="1:77" x14ac:dyDescent="0.3">
      <c r="A44" s="80" t="s">
        <v>229</v>
      </c>
      <c r="B44" s="50" t="s">
        <v>43</v>
      </c>
      <c r="C44" s="50" t="s">
        <v>36</v>
      </c>
      <c r="D44" s="50">
        <v>8</v>
      </c>
      <c r="E44" s="53"/>
      <c r="F44" s="53"/>
      <c r="G44" s="70">
        <v>31</v>
      </c>
      <c r="H44" s="99">
        <f t="shared" si="0"/>
        <v>9</v>
      </c>
      <c r="I44" s="70">
        <v>40</v>
      </c>
      <c r="J44" s="150">
        <v>41</v>
      </c>
      <c r="K44" s="99">
        <f t="shared" si="1"/>
        <v>-4</v>
      </c>
      <c r="L44" s="151">
        <v>37</v>
      </c>
      <c r="M44" s="70">
        <v>36</v>
      </c>
      <c r="N44" s="99">
        <f t="shared" si="2"/>
        <v>4</v>
      </c>
      <c r="O44" s="70">
        <v>40</v>
      </c>
      <c r="P44" s="84">
        <v>0.99</v>
      </c>
      <c r="Q44" s="119"/>
      <c r="R44" s="119"/>
      <c r="S44" s="139">
        <v>0</v>
      </c>
      <c r="T44" s="70">
        <v>0</v>
      </c>
      <c r="U44" s="70">
        <v>0</v>
      </c>
      <c r="V44" s="70">
        <v>0</v>
      </c>
      <c r="W44" s="70">
        <v>0</v>
      </c>
      <c r="X44" s="70">
        <v>0</v>
      </c>
      <c r="Y44" s="139">
        <v>0</v>
      </c>
      <c r="Z44" s="70">
        <v>0</v>
      </c>
      <c r="AA44" s="70">
        <v>0</v>
      </c>
      <c r="AB44" s="70">
        <v>87.1</v>
      </c>
      <c r="AC44" s="70">
        <v>1171</v>
      </c>
      <c r="AD44" s="70">
        <v>5.9</v>
      </c>
      <c r="AE44" s="139">
        <v>0</v>
      </c>
      <c r="AF44" s="70">
        <v>0</v>
      </c>
      <c r="AG44" s="141">
        <v>0.2</v>
      </c>
      <c r="AH44" s="70">
        <v>1.2</v>
      </c>
      <c r="AI44" s="142">
        <v>0.7</v>
      </c>
      <c r="AJ44" s="143">
        <f t="shared" si="3"/>
        <v>151.5</v>
      </c>
      <c r="BY44" s="147"/>
    </row>
    <row r="45" spans="1:77" x14ac:dyDescent="0.3">
      <c r="A45" s="80" t="s">
        <v>230</v>
      </c>
      <c r="B45" s="50" t="s">
        <v>42</v>
      </c>
      <c r="C45" s="50" t="s">
        <v>36</v>
      </c>
      <c r="D45" s="50">
        <v>8</v>
      </c>
      <c r="E45" s="53"/>
      <c r="F45" s="53"/>
      <c r="G45" s="70">
        <v>36</v>
      </c>
      <c r="H45" s="99">
        <f t="shared" si="0"/>
        <v>5</v>
      </c>
      <c r="I45" s="70">
        <v>41</v>
      </c>
      <c r="J45" s="150">
        <v>49</v>
      </c>
      <c r="K45" s="99">
        <f t="shared" si="1"/>
        <v>4</v>
      </c>
      <c r="L45" s="151">
        <v>53</v>
      </c>
      <c r="M45" s="70">
        <v>40</v>
      </c>
      <c r="N45" s="99">
        <f t="shared" si="2"/>
        <v>12</v>
      </c>
      <c r="O45" s="70">
        <v>52</v>
      </c>
      <c r="P45" s="84">
        <v>0.94</v>
      </c>
      <c r="Q45" s="119"/>
      <c r="R45" s="119"/>
      <c r="S45" s="139">
        <v>0</v>
      </c>
      <c r="T45" s="70">
        <v>0</v>
      </c>
      <c r="U45" s="70">
        <v>0</v>
      </c>
      <c r="V45" s="70">
        <v>0</v>
      </c>
      <c r="W45" s="70">
        <v>0</v>
      </c>
      <c r="X45" s="70">
        <v>0</v>
      </c>
      <c r="Y45" s="139">
        <v>177</v>
      </c>
      <c r="Z45" s="70">
        <v>767</v>
      </c>
      <c r="AA45" s="70">
        <v>5</v>
      </c>
      <c r="AB45" s="70">
        <v>49.1</v>
      </c>
      <c r="AC45" s="70">
        <v>394</v>
      </c>
      <c r="AD45" s="70">
        <v>0.8</v>
      </c>
      <c r="AE45" s="139">
        <v>0</v>
      </c>
      <c r="AF45" s="70">
        <v>0</v>
      </c>
      <c r="AG45" s="141">
        <v>0.2</v>
      </c>
      <c r="AH45" s="70">
        <v>1.5</v>
      </c>
      <c r="AI45" s="142">
        <v>0.9</v>
      </c>
      <c r="AJ45" s="143">
        <f t="shared" si="3"/>
        <v>149.5</v>
      </c>
      <c r="BY45" s="147"/>
    </row>
    <row r="46" spans="1:77" x14ac:dyDescent="0.3">
      <c r="A46" s="80" t="s">
        <v>231</v>
      </c>
      <c r="B46" s="50" t="s">
        <v>42</v>
      </c>
      <c r="C46" s="50" t="s">
        <v>18</v>
      </c>
      <c r="D46" s="50">
        <v>9</v>
      </c>
      <c r="E46" s="53" t="s">
        <v>428</v>
      </c>
      <c r="F46" s="53"/>
      <c r="G46" s="70">
        <v>43</v>
      </c>
      <c r="H46" s="99">
        <f t="shared" si="0"/>
        <v>-1</v>
      </c>
      <c r="I46" s="70">
        <v>42</v>
      </c>
      <c r="J46" s="150">
        <v>53</v>
      </c>
      <c r="K46" s="99">
        <f t="shared" si="1"/>
        <v>18</v>
      </c>
      <c r="L46" s="151">
        <v>71</v>
      </c>
      <c r="M46" s="70">
        <v>44</v>
      </c>
      <c r="N46" s="99">
        <f t="shared" si="2"/>
        <v>17</v>
      </c>
      <c r="O46" s="70">
        <v>61</v>
      </c>
      <c r="P46" s="84">
        <v>0.92</v>
      </c>
      <c r="Q46" s="119"/>
      <c r="R46" s="119"/>
      <c r="S46" s="139">
        <v>0</v>
      </c>
      <c r="T46" s="70">
        <v>0</v>
      </c>
      <c r="U46" s="70">
        <v>0</v>
      </c>
      <c r="V46" s="70">
        <v>0</v>
      </c>
      <c r="W46" s="70">
        <v>0</v>
      </c>
      <c r="X46" s="70">
        <v>0</v>
      </c>
      <c r="Y46" s="139">
        <v>192</v>
      </c>
      <c r="Z46" s="70">
        <v>802</v>
      </c>
      <c r="AA46" s="70">
        <v>5.4</v>
      </c>
      <c r="AB46" s="70">
        <v>23.5</v>
      </c>
      <c r="AC46" s="70">
        <v>196</v>
      </c>
      <c r="AD46" s="70">
        <v>0.7</v>
      </c>
      <c r="AE46" s="139">
        <v>0</v>
      </c>
      <c r="AF46" s="70">
        <v>0</v>
      </c>
      <c r="AG46" s="141">
        <v>0.2</v>
      </c>
      <c r="AH46" s="70">
        <v>2.8</v>
      </c>
      <c r="AI46" s="142">
        <v>1.8</v>
      </c>
      <c r="AJ46" s="143">
        <f t="shared" si="3"/>
        <v>133.20000000000002</v>
      </c>
      <c r="BY46" s="147"/>
    </row>
    <row r="47" spans="1:77" x14ac:dyDescent="0.3">
      <c r="A47" s="80" t="s">
        <v>232</v>
      </c>
      <c r="B47" s="50" t="s">
        <v>43</v>
      </c>
      <c r="C47" s="50" t="s">
        <v>21</v>
      </c>
      <c r="D47" s="50">
        <v>8</v>
      </c>
      <c r="E47" s="53" t="s">
        <v>431</v>
      </c>
      <c r="F47" s="53"/>
      <c r="G47" s="70">
        <v>50</v>
      </c>
      <c r="H47" s="99">
        <f t="shared" si="0"/>
        <v>-7</v>
      </c>
      <c r="I47" s="70">
        <v>43</v>
      </c>
      <c r="J47" s="150">
        <v>46</v>
      </c>
      <c r="K47" s="99">
        <f t="shared" si="1"/>
        <v>8</v>
      </c>
      <c r="L47" s="151">
        <v>54</v>
      </c>
      <c r="M47" s="70">
        <v>51</v>
      </c>
      <c r="N47" s="99">
        <f t="shared" si="2"/>
        <v>2</v>
      </c>
      <c r="O47" s="70">
        <v>53</v>
      </c>
      <c r="P47" s="84">
        <v>0.96</v>
      </c>
      <c r="Q47" s="119"/>
      <c r="R47" s="119"/>
      <c r="S47" s="139">
        <v>0</v>
      </c>
      <c r="T47" s="70">
        <v>0</v>
      </c>
      <c r="U47" s="70">
        <v>0</v>
      </c>
      <c r="V47" s="70">
        <v>0</v>
      </c>
      <c r="W47" s="70">
        <v>0</v>
      </c>
      <c r="X47" s="70">
        <v>0</v>
      </c>
      <c r="Y47" s="139">
        <v>2.2000000000000002</v>
      </c>
      <c r="Z47" s="70">
        <v>11.8</v>
      </c>
      <c r="AA47" s="70">
        <v>0</v>
      </c>
      <c r="AB47" s="70">
        <v>73.099999999999994</v>
      </c>
      <c r="AC47" s="70">
        <v>915</v>
      </c>
      <c r="AD47" s="70">
        <v>5.9</v>
      </c>
      <c r="AE47" s="139">
        <v>0</v>
      </c>
      <c r="AF47" s="70">
        <v>0</v>
      </c>
      <c r="AG47" s="141">
        <v>0.2</v>
      </c>
      <c r="AH47" s="70">
        <v>0.8</v>
      </c>
      <c r="AI47" s="142">
        <v>0.5</v>
      </c>
      <c r="AJ47" s="143">
        <f t="shared" si="3"/>
        <v>127.48000000000002</v>
      </c>
      <c r="BY47" s="147"/>
    </row>
    <row r="48" spans="1:77" x14ac:dyDescent="0.3">
      <c r="A48" s="80" t="s">
        <v>233</v>
      </c>
      <c r="B48" s="50" t="s">
        <v>42</v>
      </c>
      <c r="C48" s="50" t="s">
        <v>21</v>
      </c>
      <c r="D48" s="50">
        <v>8</v>
      </c>
      <c r="E48" s="53"/>
      <c r="F48" s="53"/>
      <c r="G48" s="70">
        <v>51</v>
      </c>
      <c r="H48" s="99">
        <f t="shared" si="0"/>
        <v>-7</v>
      </c>
      <c r="I48" s="70">
        <v>44</v>
      </c>
      <c r="J48" s="150">
        <v>48</v>
      </c>
      <c r="K48" s="99">
        <f t="shared" si="1"/>
        <v>15</v>
      </c>
      <c r="L48" s="151">
        <v>63</v>
      </c>
      <c r="M48" s="70">
        <v>43</v>
      </c>
      <c r="N48" s="99">
        <f t="shared" si="2"/>
        <v>22</v>
      </c>
      <c r="O48" s="70">
        <v>65</v>
      </c>
      <c r="P48" s="84">
        <v>0.96</v>
      </c>
      <c r="Q48" s="119"/>
      <c r="R48" s="119"/>
      <c r="S48" s="139">
        <v>0</v>
      </c>
      <c r="T48" s="70">
        <v>0</v>
      </c>
      <c r="U48" s="70">
        <v>0</v>
      </c>
      <c r="V48" s="70">
        <v>0</v>
      </c>
      <c r="W48" s="70">
        <v>0</v>
      </c>
      <c r="X48" s="70">
        <v>0</v>
      </c>
      <c r="Y48" s="139">
        <v>225</v>
      </c>
      <c r="Z48" s="70">
        <v>922</v>
      </c>
      <c r="AA48" s="70">
        <v>8.6</v>
      </c>
      <c r="AB48" s="70">
        <v>18</v>
      </c>
      <c r="AC48" s="70">
        <v>175</v>
      </c>
      <c r="AD48" s="70">
        <v>0.5</v>
      </c>
      <c r="AE48" s="139">
        <v>0</v>
      </c>
      <c r="AF48" s="70">
        <v>0</v>
      </c>
      <c r="AG48" s="141">
        <v>0.2</v>
      </c>
      <c r="AH48" s="70">
        <v>2.7</v>
      </c>
      <c r="AI48" s="142">
        <v>1.7</v>
      </c>
      <c r="AJ48" s="143">
        <f t="shared" si="3"/>
        <v>161.30000000000001</v>
      </c>
      <c r="BY48" s="147"/>
    </row>
    <row r="49" spans="1:77" x14ac:dyDescent="0.3">
      <c r="A49" s="80" t="s">
        <v>234</v>
      </c>
      <c r="B49" s="50" t="s">
        <v>45</v>
      </c>
      <c r="C49" s="50" t="s">
        <v>21</v>
      </c>
      <c r="D49" s="50">
        <v>8</v>
      </c>
      <c r="E49" s="53"/>
      <c r="F49" s="53"/>
      <c r="G49" s="70">
        <v>55</v>
      </c>
      <c r="H49" s="99">
        <f t="shared" si="0"/>
        <v>-10</v>
      </c>
      <c r="I49" s="70">
        <v>45</v>
      </c>
      <c r="J49" s="150">
        <v>47</v>
      </c>
      <c r="K49" s="99">
        <f t="shared" si="1"/>
        <v>-6</v>
      </c>
      <c r="L49" s="151">
        <v>41</v>
      </c>
      <c r="M49" s="70">
        <v>57</v>
      </c>
      <c r="N49" s="99">
        <f t="shared" si="2"/>
        <v>-9</v>
      </c>
      <c r="O49" s="70">
        <v>48</v>
      </c>
      <c r="P49" s="84">
        <v>1</v>
      </c>
      <c r="Q49" s="119"/>
      <c r="R49" s="119"/>
      <c r="S49" s="139">
        <v>0</v>
      </c>
      <c r="T49" s="70">
        <v>0</v>
      </c>
      <c r="U49" s="70">
        <v>0</v>
      </c>
      <c r="V49" s="70">
        <v>0</v>
      </c>
      <c r="W49" s="70">
        <v>0</v>
      </c>
      <c r="X49" s="70">
        <v>0</v>
      </c>
      <c r="Y49" s="139">
        <v>0</v>
      </c>
      <c r="Z49" s="70">
        <v>0</v>
      </c>
      <c r="AA49" s="70">
        <v>0</v>
      </c>
      <c r="AB49" s="70">
        <v>43.1</v>
      </c>
      <c r="AC49" s="70">
        <v>627</v>
      </c>
      <c r="AD49" s="70">
        <v>6.6</v>
      </c>
      <c r="AE49" s="139">
        <v>0</v>
      </c>
      <c r="AF49" s="70">
        <v>0</v>
      </c>
      <c r="AG49" s="141">
        <v>0.2</v>
      </c>
      <c r="AH49" s="70">
        <v>0.6</v>
      </c>
      <c r="AI49" s="142">
        <v>0.5</v>
      </c>
      <c r="AJ49" s="143">
        <f t="shared" si="3"/>
        <v>101.7</v>
      </c>
      <c r="BY49" s="147"/>
    </row>
    <row r="50" spans="1:77" x14ac:dyDescent="0.3">
      <c r="A50" s="80" t="s">
        <v>235</v>
      </c>
      <c r="B50" s="50" t="s">
        <v>43</v>
      </c>
      <c r="C50" s="50" t="s">
        <v>17</v>
      </c>
      <c r="D50" s="50">
        <v>10</v>
      </c>
      <c r="E50" s="53"/>
      <c r="F50" s="53"/>
      <c r="G50" s="70">
        <v>49</v>
      </c>
      <c r="H50" s="99">
        <f t="shared" si="0"/>
        <v>-3</v>
      </c>
      <c r="I50" s="70">
        <v>46</v>
      </c>
      <c r="J50" s="150">
        <v>51</v>
      </c>
      <c r="K50" s="99">
        <f t="shared" si="1"/>
        <v>-6</v>
      </c>
      <c r="L50" s="151">
        <v>45</v>
      </c>
      <c r="M50" s="70">
        <v>55</v>
      </c>
      <c r="N50" s="99">
        <f t="shared" si="2"/>
        <v>-9</v>
      </c>
      <c r="O50" s="70">
        <v>46</v>
      </c>
      <c r="P50" s="84">
        <v>0.97</v>
      </c>
      <c r="Q50" s="119"/>
      <c r="R50" s="119"/>
      <c r="S50" s="139">
        <v>0</v>
      </c>
      <c r="T50" s="70">
        <v>0</v>
      </c>
      <c r="U50" s="70">
        <v>0</v>
      </c>
      <c r="V50" s="70">
        <v>0</v>
      </c>
      <c r="W50" s="70">
        <v>0</v>
      </c>
      <c r="X50" s="70">
        <v>0</v>
      </c>
      <c r="Y50" s="139">
        <v>12.6</v>
      </c>
      <c r="Z50" s="70">
        <v>69.7</v>
      </c>
      <c r="AA50" s="70">
        <v>0.3</v>
      </c>
      <c r="AB50" s="70">
        <v>78.599999999999994</v>
      </c>
      <c r="AC50" s="70">
        <v>933</v>
      </c>
      <c r="AD50" s="70">
        <v>6.2</v>
      </c>
      <c r="AE50" s="139">
        <v>864</v>
      </c>
      <c r="AF50" s="70">
        <v>0.5</v>
      </c>
      <c r="AG50" s="141">
        <v>0.2</v>
      </c>
      <c r="AH50" s="70">
        <v>0.6</v>
      </c>
      <c r="AI50" s="142">
        <v>0.3</v>
      </c>
      <c r="AJ50" s="143">
        <f t="shared" si="3"/>
        <v>142.07</v>
      </c>
      <c r="BY50" s="147"/>
    </row>
    <row r="51" spans="1:77" x14ac:dyDescent="0.3">
      <c r="A51" s="80" t="s">
        <v>236</v>
      </c>
      <c r="B51" s="50" t="s">
        <v>43</v>
      </c>
      <c r="C51" s="50" t="s">
        <v>39</v>
      </c>
      <c r="D51" s="50">
        <v>4</v>
      </c>
      <c r="E51" s="53" t="s">
        <v>431</v>
      </c>
      <c r="F51" s="53"/>
      <c r="G51" s="70">
        <v>45</v>
      </c>
      <c r="H51" s="99">
        <f t="shared" si="0"/>
        <v>2</v>
      </c>
      <c r="I51" s="70">
        <v>47</v>
      </c>
      <c r="J51" s="150">
        <v>52</v>
      </c>
      <c r="K51" s="99">
        <f t="shared" si="1"/>
        <v>-4</v>
      </c>
      <c r="L51" s="151">
        <v>48</v>
      </c>
      <c r="M51" s="70">
        <v>66</v>
      </c>
      <c r="N51" s="99">
        <f t="shared" si="2"/>
        <v>-19</v>
      </c>
      <c r="O51" s="70">
        <v>47</v>
      </c>
      <c r="P51" s="84">
        <v>0.98</v>
      </c>
      <c r="Q51" s="119"/>
      <c r="R51" s="119"/>
      <c r="S51" s="139">
        <v>0</v>
      </c>
      <c r="T51" s="70">
        <v>0</v>
      </c>
      <c r="U51" s="70">
        <v>0</v>
      </c>
      <c r="V51" s="70">
        <v>0</v>
      </c>
      <c r="W51" s="70">
        <v>0</v>
      </c>
      <c r="X51" s="70">
        <v>0</v>
      </c>
      <c r="Y51" s="139">
        <v>21.9</v>
      </c>
      <c r="Z51" s="70">
        <v>111</v>
      </c>
      <c r="AA51" s="70">
        <v>0.6</v>
      </c>
      <c r="AB51" s="70">
        <v>71.599999999999994</v>
      </c>
      <c r="AC51" s="70">
        <v>809</v>
      </c>
      <c r="AD51" s="70">
        <v>6.1</v>
      </c>
      <c r="AE51" s="139">
        <v>789</v>
      </c>
      <c r="AF51" s="70">
        <v>0.5</v>
      </c>
      <c r="AG51" s="141">
        <v>0.2</v>
      </c>
      <c r="AH51" s="70">
        <v>1.2</v>
      </c>
      <c r="AI51" s="142">
        <v>0.8</v>
      </c>
      <c r="AJ51" s="143">
        <f t="shared" si="3"/>
        <v>134</v>
      </c>
      <c r="BY51" s="147"/>
    </row>
    <row r="52" spans="1:77" x14ac:dyDescent="0.3">
      <c r="A52" s="80" t="s">
        <v>237</v>
      </c>
      <c r="B52" s="50" t="s">
        <v>43</v>
      </c>
      <c r="C52" s="50" t="s">
        <v>40</v>
      </c>
      <c r="D52" s="50">
        <v>10</v>
      </c>
      <c r="E52" s="53"/>
      <c r="F52" s="53"/>
      <c r="G52" s="70">
        <v>52</v>
      </c>
      <c r="H52" s="99">
        <f t="shared" si="0"/>
        <v>-4</v>
      </c>
      <c r="I52" s="70">
        <v>48</v>
      </c>
      <c r="J52" s="150">
        <v>50</v>
      </c>
      <c r="K52" s="99">
        <f t="shared" si="1"/>
        <v>2</v>
      </c>
      <c r="L52" s="151">
        <v>52</v>
      </c>
      <c r="M52" s="70">
        <v>49</v>
      </c>
      <c r="N52" s="99">
        <f t="shared" si="2"/>
        <v>9</v>
      </c>
      <c r="O52" s="70">
        <v>58</v>
      </c>
      <c r="P52" s="84">
        <v>0.98</v>
      </c>
      <c r="Q52" s="119"/>
      <c r="R52" s="119"/>
      <c r="S52" s="139">
        <v>0</v>
      </c>
      <c r="T52" s="70">
        <v>0</v>
      </c>
      <c r="U52" s="70">
        <v>0</v>
      </c>
      <c r="V52" s="70">
        <v>0</v>
      </c>
      <c r="W52" s="70">
        <v>0</v>
      </c>
      <c r="X52" s="70">
        <v>0</v>
      </c>
      <c r="Y52" s="139">
        <v>6.4</v>
      </c>
      <c r="Z52" s="70">
        <v>34.299999999999997</v>
      </c>
      <c r="AA52" s="70">
        <v>0.2</v>
      </c>
      <c r="AB52" s="70">
        <v>69.900000000000006</v>
      </c>
      <c r="AC52" s="70">
        <v>1026</v>
      </c>
      <c r="AD52" s="70">
        <v>5.9</v>
      </c>
      <c r="AE52" s="139">
        <v>86</v>
      </c>
      <c r="AF52" s="70">
        <v>0.2</v>
      </c>
      <c r="AG52" s="141">
        <v>0.2</v>
      </c>
      <c r="AH52" s="70">
        <v>1</v>
      </c>
      <c r="AI52" s="142">
        <v>0.6</v>
      </c>
      <c r="AJ52" s="143">
        <f t="shared" si="3"/>
        <v>143.03</v>
      </c>
      <c r="BY52" s="147"/>
    </row>
    <row r="53" spans="1:77" x14ac:dyDescent="0.3">
      <c r="A53" s="80" t="s">
        <v>238</v>
      </c>
      <c r="B53" s="50" t="s">
        <v>42</v>
      </c>
      <c r="C53" s="50" t="s">
        <v>25</v>
      </c>
      <c r="D53" s="50">
        <v>10</v>
      </c>
      <c r="E53" s="53" t="s">
        <v>431</v>
      </c>
      <c r="F53" s="53"/>
      <c r="G53" s="70">
        <v>53</v>
      </c>
      <c r="H53" s="99">
        <f t="shared" si="0"/>
        <v>-4</v>
      </c>
      <c r="I53" s="70">
        <v>49</v>
      </c>
      <c r="J53" s="150">
        <v>67</v>
      </c>
      <c r="K53" s="99">
        <f t="shared" si="1"/>
        <v>-12</v>
      </c>
      <c r="L53" s="151">
        <v>55</v>
      </c>
      <c r="M53" s="70">
        <v>63</v>
      </c>
      <c r="N53" s="99">
        <f t="shared" si="2"/>
        <v>-13</v>
      </c>
      <c r="O53" s="70">
        <v>50</v>
      </c>
      <c r="P53" s="84">
        <v>0.9</v>
      </c>
      <c r="Q53" s="119"/>
      <c r="R53" s="119"/>
      <c r="S53" s="139">
        <v>0</v>
      </c>
      <c r="T53" s="70">
        <v>0</v>
      </c>
      <c r="U53" s="70">
        <v>0</v>
      </c>
      <c r="V53" s="70">
        <v>0</v>
      </c>
      <c r="W53" s="70">
        <v>0</v>
      </c>
      <c r="X53" s="70">
        <v>0</v>
      </c>
      <c r="Y53" s="139">
        <v>78.400000000000006</v>
      </c>
      <c r="Z53" s="70">
        <v>340</v>
      </c>
      <c r="AA53" s="70">
        <v>3.8</v>
      </c>
      <c r="AB53" s="70">
        <v>64.099999999999994</v>
      </c>
      <c r="AC53" s="70">
        <v>640</v>
      </c>
      <c r="AD53" s="70">
        <v>2.8</v>
      </c>
      <c r="AE53" s="139">
        <v>0</v>
      </c>
      <c r="AF53" s="70">
        <v>0</v>
      </c>
      <c r="AG53" s="141">
        <v>0.2</v>
      </c>
      <c r="AH53" s="70">
        <v>1.6</v>
      </c>
      <c r="AI53" s="142">
        <v>1</v>
      </c>
      <c r="AJ53" s="143">
        <f t="shared" si="3"/>
        <v>136</v>
      </c>
      <c r="BY53" s="147"/>
    </row>
    <row r="54" spans="1:77" x14ac:dyDescent="0.3">
      <c r="A54" s="80" t="s">
        <v>239</v>
      </c>
      <c r="B54" s="50" t="s">
        <v>42</v>
      </c>
      <c r="C54" s="50" t="s">
        <v>20</v>
      </c>
      <c r="D54" s="50">
        <v>11</v>
      </c>
      <c r="E54" s="53"/>
      <c r="F54" s="53"/>
      <c r="G54" s="70">
        <v>28</v>
      </c>
      <c r="H54" s="99">
        <f t="shared" si="0"/>
        <v>22</v>
      </c>
      <c r="I54" s="70">
        <v>50</v>
      </c>
      <c r="J54" s="150">
        <v>44</v>
      </c>
      <c r="K54" s="99">
        <f t="shared" si="1"/>
        <v>23</v>
      </c>
      <c r="L54" s="151">
        <v>67</v>
      </c>
      <c r="M54" s="70">
        <v>35</v>
      </c>
      <c r="N54" s="99">
        <f t="shared" si="2"/>
        <v>37</v>
      </c>
      <c r="O54" s="70">
        <v>72</v>
      </c>
      <c r="P54" s="84">
        <v>0.94</v>
      </c>
      <c r="Q54" s="119"/>
      <c r="R54" s="119"/>
      <c r="S54" s="139">
        <v>0</v>
      </c>
      <c r="T54" s="70">
        <v>0</v>
      </c>
      <c r="U54" s="70">
        <v>0</v>
      </c>
      <c r="V54" s="70">
        <v>0</v>
      </c>
      <c r="W54" s="70">
        <v>0</v>
      </c>
      <c r="X54" s="70">
        <v>0</v>
      </c>
      <c r="Y54" s="139">
        <v>252</v>
      </c>
      <c r="Z54" s="70">
        <v>1116</v>
      </c>
      <c r="AA54" s="70">
        <v>5.3</v>
      </c>
      <c r="AB54" s="70">
        <v>36.5</v>
      </c>
      <c r="AC54" s="70">
        <v>304</v>
      </c>
      <c r="AD54" s="70">
        <v>1</v>
      </c>
      <c r="AE54" s="139">
        <v>0</v>
      </c>
      <c r="AF54" s="70">
        <v>0</v>
      </c>
      <c r="AG54" s="141">
        <v>0.2</v>
      </c>
      <c r="AH54" s="70">
        <v>4.7</v>
      </c>
      <c r="AI54" s="142">
        <v>3</v>
      </c>
      <c r="AJ54" s="143">
        <f t="shared" si="3"/>
        <v>174.2</v>
      </c>
      <c r="BY54" s="147"/>
    </row>
    <row r="55" spans="1:77" x14ac:dyDescent="0.3">
      <c r="A55" s="80" t="s">
        <v>240</v>
      </c>
      <c r="B55" s="50" t="s">
        <v>42</v>
      </c>
      <c r="C55" s="50" t="s">
        <v>28</v>
      </c>
      <c r="D55" s="50">
        <v>9</v>
      </c>
      <c r="E55" s="53"/>
      <c r="F55" s="53"/>
      <c r="G55" s="70">
        <v>47</v>
      </c>
      <c r="H55" s="99">
        <f t="shared" si="0"/>
        <v>4</v>
      </c>
      <c r="I55" s="70">
        <v>51</v>
      </c>
      <c r="J55" s="150">
        <v>70</v>
      </c>
      <c r="K55" s="99">
        <f t="shared" si="1"/>
        <v>-10</v>
      </c>
      <c r="L55" s="151">
        <v>60</v>
      </c>
      <c r="M55" s="70">
        <v>47</v>
      </c>
      <c r="N55" s="99">
        <f t="shared" si="2"/>
        <v>19</v>
      </c>
      <c r="O55" s="70">
        <v>66</v>
      </c>
      <c r="P55" s="84">
        <v>0.91</v>
      </c>
      <c r="Q55" s="119"/>
      <c r="R55" s="119"/>
      <c r="S55" s="139">
        <v>0</v>
      </c>
      <c r="T55" s="70">
        <v>0</v>
      </c>
      <c r="U55" s="70">
        <v>0</v>
      </c>
      <c r="V55" s="70">
        <v>0</v>
      </c>
      <c r="W55" s="70">
        <v>0</v>
      </c>
      <c r="X55" s="70">
        <v>0</v>
      </c>
      <c r="Y55" s="139">
        <v>163</v>
      </c>
      <c r="Z55" s="70">
        <v>677</v>
      </c>
      <c r="AA55" s="70">
        <v>6</v>
      </c>
      <c r="AB55" s="70">
        <v>45.7</v>
      </c>
      <c r="AC55" s="70">
        <v>380</v>
      </c>
      <c r="AD55" s="70">
        <v>1</v>
      </c>
      <c r="AE55" s="139">
        <v>0</v>
      </c>
      <c r="AF55" s="70">
        <v>0</v>
      </c>
      <c r="AG55" s="141">
        <v>0.2</v>
      </c>
      <c r="AH55" s="70">
        <v>3.3</v>
      </c>
      <c r="AI55" s="142">
        <v>2</v>
      </c>
      <c r="AJ55" s="143">
        <f t="shared" si="3"/>
        <v>144.1</v>
      </c>
      <c r="BY55" s="147"/>
    </row>
    <row r="56" spans="1:77" x14ac:dyDescent="0.3">
      <c r="A56" s="80" t="s">
        <v>241</v>
      </c>
      <c r="B56" s="50" t="s">
        <v>43</v>
      </c>
      <c r="C56" s="50" t="s">
        <v>15</v>
      </c>
      <c r="D56" s="50">
        <v>9</v>
      </c>
      <c r="E56" s="53"/>
      <c r="F56" s="53"/>
      <c r="G56" s="70">
        <v>38</v>
      </c>
      <c r="H56" s="99">
        <f t="shared" si="0"/>
        <v>14</v>
      </c>
      <c r="I56" s="70">
        <v>52</v>
      </c>
      <c r="J56" s="150">
        <v>45</v>
      </c>
      <c r="K56" s="99">
        <f t="shared" si="1"/>
        <v>11</v>
      </c>
      <c r="L56" s="151">
        <v>56</v>
      </c>
      <c r="M56" s="70">
        <v>50</v>
      </c>
      <c r="N56" s="99">
        <f t="shared" si="2"/>
        <v>4</v>
      </c>
      <c r="O56" s="70">
        <v>54</v>
      </c>
      <c r="P56" s="84">
        <v>0.98</v>
      </c>
      <c r="Q56" s="119"/>
      <c r="R56" s="119"/>
      <c r="S56" s="139">
        <v>0</v>
      </c>
      <c r="T56" s="70">
        <v>0</v>
      </c>
      <c r="U56" s="70">
        <v>0</v>
      </c>
      <c r="V56" s="70">
        <v>0</v>
      </c>
      <c r="W56" s="70">
        <v>0</v>
      </c>
      <c r="X56" s="70">
        <v>0</v>
      </c>
      <c r="Y56" s="139">
        <v>0</v>
      </c>
      <c r="Z56" s="70">
        <v>0</v>
      </c>
      <c r="AA56" s="70">
        <v>0</v>
      </c>
      <c r="AB56" s="70">
        <v>85.2</v>
      </c>
      <c r="AC56" s="70">
        <v>1109</v>
      </c>
      <c r="AD56" s="70">
        <v>6.4</v>
      </c>
      <c r="AE56" s="139">
        <v>0</v>
      </c>
      <c r="AF56" s="70">
        <v>0</v>
      </c>
      <c r="AG56" s="141">
        <v>0.2</v>
      </c>
      <c r="AH56" s="70">
        <v>1.9</v>
      </c>
      <c r="AI56" s="142">
        <v>1.2</v>
      </c>
      <c r="AJ56" s="143">
        <f t="shared" si="3"/>
        <v>147.30000000000001</v>
      </c>
      <c r="BY56" s="147"/>
    </row>
    <row r="57" spans="1:77" x14ac:dyDescent="0.3">
      <c r="A57" s="80" t="s">
        <v>242</v>
      </c>
      <c r="B57" s="50" t="s">
        <v>43</v>
      </c>
      <c r="C57" s="50" t="s">
        <v>12</v>
      </c>
      <c r="D57" s="50">
        <v>10</v>
      </c>
      <c r="E57" s="53"/>
      <c r="F57" s="53"/>
      <c r="G57" s="70">
        <v>63</v>
      </c>
      <c r="H57" s="99">
        <f t="shared" si="0"/>
        <v>-10</v>
      </c>
      <c r="I57" s="70">
        <v>53</v>
      </c>
      <c r="J57" s="150">
        <v>63</v>
      </c>
      <c r="K57" s="99">
        <f t="shared" si="1"/>
        <v>-6</v>
      </c>
      <c r="L57" s="151">
        <v>57</v>
      </c>
      <c r="M57" s="70">
        <v>53</v>
      </c>
      <c r="N57" s="99">
        <f t="shared" si="2"/>
        <v>11</v>
      </c>
      <c r="O57" s="70">
        <v>64</v>
      </c>
      <c r="P57" s="84">
        <v>0.96</v>
      </c>
      <c r="Q57" s="119"/>
      <c r="R57" s="119"/>
      <c r="S57" s="139">
        <v>0</v>
      </c>
      <c r="T57" s="70">
        <v>0</v>
      </c>
      <c r="U57" s="70">
        <v>0</v>
      </c>
      <c r="V57" s="70">
        <v>0</v>
      </c>
      <c r="W57" s="70">
        <v>0</v>
      </c>
      <c r="X57" s="70">
        <v>0</v>
      </c>
      <c r="Y57" s="139">
        <v>1.9</v>
      </c>
      <c r="Z57" s="70">
        <v>10.6</v>
      </c>
      <c r="AA57" s="70">
        <v>0</v>
      </c>
      <c r="AB57" s="70">
        <v>72.599999999999994</v>
      </c>
      <c r="AC57" s="70">
        <v>991</v>
      </c>
      <c r="AD57" s="70">
        <v>6.1</v>
      </c>
      <c r="AE57" s="139">
        <v>222</v>
      </c>
      <c r="AF57" s="70">
        <v>0.3</v>
      </c>
      <c r="AG57" s="141">
        <v>0.2</v>
      </c>
      <c r="AH57" s="70">
        <v>0.5</v>
      </c>
      <c r="AI57" s="142">
        <v>0.3</v>
      </c>
      <c r="AJ57" s="143">
        <f t="shared" si="3"/>
        <v>138.36000000000001</v>
      </c>
      <c r="BY57" s="147"/>
    </row>
    <row r="58" spans="1:77" x14ac:dyDescent="0.3">
      <c r="A58" s="80" t="s">
        <v>243</v>
      </c>
      <c r="B58" s="50" t="s">
        <v>44</v>
      </c>
      <c r="C58" s="50" t="s">
        <v>28</v>
      </c>
      <c r="D58" s="50">
        <v>9</v>
      </c>
      <c r="E58" s="53"/>
      <c r="F58" s="53"/>
      <c r="G58" s="70">
        <v>56</v>
      </c>
      <c r="H58" s="99">
        <f t="shared" si="0"/>
        <v>-2</v>
      </c>
      <c r="I58" s="70">
        <v>54</v>
      </c>
      <c r="J58" s="150">
        <v>38</v>
      </c>
      <c r="K58" s="99">
        <f t="shared" si="1"/>
        <v>0</v>
      </c>
      <c r="L58" s="151">
        <v>38</v>
      </c>
      <c r="M58" s="70">
        <v>45</v>
      </c>
      <c r="N58" s="99">
        <f t="shared" si="2"/>
        <v>-10</v>
      </c>
      <c r="O58" s="70">
        <v>35</v>
      </c>
      <c r="P58" s="84">
        <v>0.99</v>
      </c>
      <c r="Q58" s="119"/>
      <c r="R58" s="119"/>
      <c r="S58" s="139">
        <v>424</v>
      </c>
      <c r="T58" s="70">
        <v>208</v>
      </c>
      <c r="U58" s="70">
        <v>4960</v>
      </c>
      <c r="V58" s="70">
        <v>31.5</v>
      </c>
      <c r="W58" s="70">
        <v>17.899999999999999</v>
      </c>
      <c r="X58" s="70">
        <v>28.9</v>
      </c>
      <c r="Y58" s="139">
        <v>33.4</v>
      </c>
      <c r="Z58" s="70">
        <v>79.2</v>
      </c>
      <c r="AA58" s="70">
        <v>1.3</v>
      </c>
      <c r="AB58" s="70">
        <v>0</v>
      </c>
      <c r="AC58" s="70">
        <v>0</v>
      </c>
      <c r="AD58" s="70">
        <v>0</v>
      </c>
      <c r="AE58" s="139">
        <v>0</v>
      </c>
      <c r="AF58" s="70">
        <v>0</v>
      </c>
      <c r="AG58" s="141">
        <v>0.8</v>
      </c>
      <c r="AH58" s="70">
        <v>11.1</v>
      </c>
      <c r="AI58" s="142">
        <v>7</v>
      </c>
      <c r="AJ58" s="143">
        <f t="shared" si="3"/>
        <v>309.82000000000005</v>
      </c>
      <c r="BY58" s="147"/>
    </row>
    <row r="59" spans="1:77" x14ac:dyDescent="0.3">
      <c r="A59" s="80" t="s">
        <v>244</v>
      </c>
      <c r="B59" s="50" t="s">
        <v>44</v>
      </c>
      <c r="C59" s="50" t="s">
        <v>12</v>
      </c>
      <c r="D59" s="50">
        <v>10</v>
      </c>
      <c r="E59" s="53"/>
      <c r="F59" s="53"/>
      <c r="G59" s="70">
        <v>62</v>
      </c>
      <c r="H59" s="99">
        <f t="shared" si="0"/>
        <v>-7</v>
      </c>
      <c r="I59" s="70">
        <v>55</v>
      </c>
      <c r="J59" s="150">
        <v>43</v>
      </c>
      <c r="K59" s="99">
        <f t="shared" si="1"/>
        <v>-7</v>
      </c>
      <c r="L59" s="151">
        <v>36</v>
      </c>
      <c r="M59" s="70">
        <v>65</v>
      </c>
      <c r="N59" s="99">
        <f t="shared" si="2"/>
        <v>-33</v>
      </c>
      <c r="O59" s="70">
        <v>32</v>
      </c>
      <c r="P59" s="84">
        <v>0.99</v>
      </c>
      <c r="Q59" s="119"/>
      <c r="R59" s="119"/>
      <c r="S59" s="139">
        <v>338</v>
      </c>
      <c r="T59" s="70">
        <v>198</v>
      </c>
      <c r="U59" s="70">
        <v>4072</v>
      </c>
      <c r="V59" s="70">
        <v>28.5</v>
      </c>
      <c r="W59" s="70">
        <v>14</v>
      </c>
      <c r="X59" s="70">
        <v>35.6</v>
      </c>
      <c r="Y59" s="139">
        <v>62.6</v>
      </c>
      <c r="Z59" s="70">
        <v>344</v>
      </c>
      <c r="AA59" s="70">
        <v>1.5</v>
      </c>
      <c r="AB59" s="70">
        <v>0</v>
      </c>
      <c r="AC59" s="70">
        <v>0</v>
      </c>
      <c r="AD59" s="70">
        <v>0</v>
      </c>
      <c r="AE59" s="139">
        <v>0</v>
      </c>
      <c r="AF59" s="70">
        <v>0</v>
      </c>
      <c r="AG59" s="141">
        <v>0.7</v>
      </c>
      <c r="AH59" s="70">
        <v>6.6</v>
      </c>
      <c r="AI59" s="142">
        <v>4.0999999999999996</v>
      </c>
      <c r="AJ59" s="143">
        <f t="shared" si="3"/>
        <v>299.47999999999996</v>
      </c>
      <c r="BY59" s="147"/>
    </row>
    <row r="60" spans="1:77" x14ac:dyDescent="0.3">
      <c r="A60" s="80" t="s">
        <v>245</v>
      </c>
      <c r="B60" s="50" t="s">
        <v>44</v>
      </c>
      <c r="C60" s="50" t="s">
        <v>27</v>
      </c>
      <c r="D60" s="50">
        <v>12</v>
      </c>
      <c r="E60" s="53"/>
      <c r="F60" s="53"/>
      <c r="G60" s="70">
        <v>59</v>
      </c>
      <c r="H60" s="99">
        <f t="shared" si="0"/>
        <v>-3</v>
      </c>
      <c r="I60" s="70">
        <v>56</v>
      </c>
      <c r="J60" s="150">
        <v>56</v>
      </c>
      <c r="K60" s="99">
        <f t="shared" si="1"/>
        <v>-9</v>
      </c>
      <c r="L60" s="151">
        <v>47</v>
      </c>
      <c r="M60" s="70">
        <v>54</v>
      </c>
      <c r="N60" s="99">
        <f t="shared" si="2"/>
        <v>-12</v>
      </c>
      <c r="O60" s="70">
        <v>42</v>
      </c>
      <c r="P60" s="84">
        <v>0.99</v>
      </c>
      <c r="Q60" s="119"/>
      <c r="R60" s="119"/>
      <c r="S60" s="139">
        <v>295</v>
      </c>
      <c r="T60" s="70">
        <v>163</v>
      </c>
      <c r="U60" s="70">
        <v>3541</v>
      </c>
      <c r="V60" s="70">
        <v>20.8</v>
      </c>
      <c r="W60" s="70">
        <v>14.5</v>
      </c>
      <c r="X60" s="70">
        <v>46.1</v>
      </c>
      <c r="Y60" s="139">
        <v>109</v>
      </c>
      <c r="Z60" s="70">
        <v>592</v>
      </c>
      <c r="AA60" s="70">
        <v>3.7</v>
      </c>
      <c r="AB60" s="70">
        <v>0</v>
      </c>
      <c r="AC60" s="70">
        <v>0</v>
      </c>
      <c r="AD60" s="70">
        <v>0</v>
      </c>
      <c r="AE60" s="139">
        <v>0</v>
      </c>
      <c r="AF60" s="70">
        <v>0</v>
      </c>
      <c r="AG60" s="141">
        <v>0.6</v>
      </c>
      <c r="AH60" s="70">
        <v>5.7</v>
      </c>
      <c r="AI60" s="142">
        <v>3.6</v>
      </c>
      <c r="AJ60" s="143">
        <f t="shared" si="3"/>
        <v>285.73999999999995</v>
      </c>
      <c r="BY60" s="147"/>
    </row>
    <row r="61" spans="1:77" x14ac:dyDescent="0.3">
      <c r="A61" s="80" t="s">
        <v>246</v>
      </c>
      <c r="B61" s="50" t="s">
        <v>43</v>
      </c>
      <c r="C61" s="50" t="s">
        <v>25</v>
      </c>
      <c r="D61" s="50">
        <v>10</v>
      </c>
      <c r="E61" s="53"/>
      <c r="F61" s="53"/>
      <c r="G61" s="70">
        <v>72</v>
      </c>
      <c r="H61" s="99">
        <f t="shared" si="0"/>
        <v>-15</v>
      </c>
      <c r="I61" s="70">
        <v>57</v>
      </c>
      <c r="J61" s="150">
        <v>71</v>
      </c>
      <c r="K61" s="99">
        <f t="shared" si="1"/>
        <v>-7</v>
      </c>
      <c r="L61" s="151">
        <v>64</v>
      </c>
      <c r="M61" s="70">
        <v>96</v>
      </c>
      <c r="N61" s="99">
        <f t="shared" si="2"/>
        <v>-34</v>
      </c>
      <c r="O61" s="70">
        <v>62</v>
      </c>
      <c r="P61" s="84">
        <v>0.94</v>
      </c>
      <c r="Q61" s="119"/>
      <c r="R61" s="119"/>
      <c r="S61" s="139">
        <v>0</v>
      </c>
      <c r="T61" s="70">
        <v>0</v>
      </c>
      <c r="U61" s="70">
        <v>0</v>
      </c>
      <c r="V61" s="70">
        <v>0</v>
      </c>
      <c r="W61" s="70">
        <v>0</v>
      </c>
      <c r="X61" s="70">
        <v>0</v>
      </c>
      <c r="Y61" s="139">
        <v>2.2999999999999998</v>
      </c>
      <c r="Z61" s="70">
        <v>12.7</v>
      </c>
      <c r="AA61" s="70">
        <v>0</v>
      </c>
      <c r="AB61" s="70">
        <v>86.6</v>
      </c>
      <c r="AC61" s="70">
        <v>1016</v>
      </c>
      <c r="AD61" s="70">
        <v>6</v>
      </c>
      <c r="AE61" s="139">
        <v>380</v>
      </c>
      <c r="AF61" s="70">
        <v>0.6</v>
      </c>
      <c r="AG61" s="141">
        <v>0.2</v>
      </c>
      <c r="AH61" s="70">
        <v>0.6</v>
      </c>
      <c r="AI61" s="142">
        <v>0.3</v>
      </c>
      <c r="AJ61" s="143">
        <f t="shared" si="3"/>
        <v>142.27000000000001</v>
      </c>
      <c r="BY61" s="147"/>
    </row>
    <row r="62" spans="1:77" x14ac:dyDescent="0.3">
      <c r="A62" s="80" t="s">
        <v>247</v>
      </c>
      <c r="B62" s="50" t="s">
        <v>45</v>
      </c>
      <c r="C62" s="50" t="s">
        <v>25</v>
      </c>
      <c r="D62" s="50">
        <v>10</v>
      </c>
      <c r="E62" s="53" t="s">
        <v>431</v>
      </c>
      <c r="F62" s="53"/>
      <c r="G62" s="70">
        <v>46</v>
      </c>
      <c r="H62" s="99">
        <f t="shared" si="0"/>
        <v>12</v>
      </c>
      <c r="I62" s="70">
        <v>58</v>
      </c>
      <c r="J62" s="150">
        <v>30</v>
      </c>
      <c r="K62" s="99">
        <f t="shared" si="1"/>
        <v>35</v>
      </c>
      <c r="L62" s="151">
        <v>65</v>
      </c>
      <c r="M62" s="70">
        <v>32</v>
      </c>
      <c r="N62" s="99">
        <f t="shared" si="2"/>
        <v>31</v>
      </c>
      <c r="O62" s="70">
        <v>63</v>
      </c>
      <c r="P62" s="84">
        <v>1</v>
      </c>
      <c r="Q62" s="119"/>
      <c r="R62" s="119"/>
      <c r="S62" s="139">
        <v>0</v>
      </c>
      <c r="T62" s="70">
        <v>0</v>
      </c>
      <c r="U62" s="70">
        <v>0</v>
      </c>
      <c r="V62" s="70">
        <v>0</v>
      </c>
      <c r="W62" s="70">
        <v>0</v>
      </c>
      <c r="X62" s="70">
        <v>0</v>
      </c>
      <c r="Y62" s="139">
        <v>0</v>
      </c>
      <c r="Z62" s="70">
        <v>0</v>
      </c>
      <c r="AA62" s="70">
        <v>0</v>
      </c>
      <c r="AB62" s="70">
        <v>81.7</v>
      </c>
      <c r="AC62" s="70">
        <v>1072</v>
      </c>
      <c r="AD62" s="70">
        <v>9.9</v>
      </c>
      <c r="AE62" s="139">
        <v>0</v>
      </c>
      <c r="AF62" s="70">
        <v>0</v>
      </c>
      <c r="AG62" s="141">
        <v>0.2</v>
      </c>
      <c r="AH62" s="70">
        <v>0.8</v>
      </c>
      <c r="AI62" s="142">
        <v>0.5</v>
      </c>
      <c r="AJ62" s="143">
        <f t="shared" si="3"/>
        <v>166.00000000000003</v>
      </c>
      <c r="BY62" s="147"/>
    </row>
    <row r="63" spans="1:77" x14ac:dyDescent="0.3">
      <c r="A63" s="80" t="s">
        <v>248</v>
      </c>
      <c r="B63" s="50" t="s">
        <v>44</v>
      </c>
      <c r="C63" s="50" t="s">
        <v>15</v>
      </c>
      <c r="D63" s="50">
        <v>9</v>
      </c>
      <c r="E63" s="53"/>
      <c r="F63" s="53"/>
      <c r="G63" s="70">
        <v>57</v>
      </c>
      <c r="H63" s="99">
        <f t="shared" si="0"/>
        <v>2</v>
      </c>
      <c r="I63" s="70">
        <v>59</v>
      </c>
      <c r="J63" s="150">
        <v>65</v>
      </c>
      <c r="K63" s="99">
        <f t="shared" si="1"/>
        <v>-23</v>
      </c>
      <c r="L63" s="151">
        <v>42</v>
      </c>
      <c r="M63" s="70">
        <v>60</v>
      </c>
      <c r="N63" s="99">
        <f t="shared" si="2"/>
        <v>-15</v>
      </c>
      <c r="O63" s="70">
        <v>45</v>
      </c>
      <c r="P63" s="84">
        <v>0.98</v>
      </c>
      <c r="Q63" s="119"/>
      <c r="R63" s="119"/>
      <c r="S63" s="139">
        <v>435</v>
      </c>
      <c r="T63" s="70">
        <v>160</v>
      </c>
      <c r="U63" s="70">
        <v>4910</v>
      </c>
      <c r="V63" s="70">
        <v>30</v>
      </c>
      <c r="W63" s="70">
        <v>15.3</v>
      </c>
      <c r="X63" s="70">
        <v>37.5</v>
      </c>
      <c r="Y63" s="139">
        <v>27</v>
      </c>
      <c r="Z63" s="70">
        <v>75.2</v>
      </c>
      <c r="AA63" s="70">
        <v>0.5</v>
      </c>
      <c r="AB63" s="70">
        <v>0</v>
      </c>
      <c r="AC63" s="70">
        <v>0</v>
      </c>
      <c r="AD63" s="70">
        <v>0</v>
      </c>
      <c r="AE63" s="139">
        <v>0</v>
      </c>
      <c r="AF63" s="70">
        <v>0</v>
      </c>
      <c r="AG63" s="141">
        <v>0.7</v>
      </c>
      <c r="AH63" s="70">
        <v>7</v>
      </c>
      <c r="AI63" s="142">
        <v>4.4000000000000004</v>
      </c>
      <c r="AJ63" s="143">
        <f t="shared" si="3"/>
        <v>304.21999999999991</v>
      </c>
      <c r="BY63" s="147"/>
    </row>
    <row r="64" spans="1:77" x14ac:dyDescent="0.3">
      <c r="A64" s="80" t="s">
        <v>249</v>
      </c>
      <c r="B64" s="50" t="s">
        <v>42</v>
      </c>
      <c r="C64" s="50" t="s">
        <v>46</v>
      </c>
      <c r="D64" s="50">
        <v>4</v>
      </c>
      <c r="E64" s="53"/>
      <c r="F64" s="53"/>
      <c r="G64" s="70">
        <v>79</v>
      </c>
      <c r="H64" s="99">
        <f t="shared" si="0"/>
        <v>-19</v>
      </c>
      <c r="I64" s="70">
        <v>60</v>
      </c>
      <c r="J64" s="150">
        <v>64</v>
      </c>
      <c r="K64" s="99">
        <f t="shared" si="1"/>
        <v>14</v>
      </c>
      <c r="L64" s="151">
        <v>78</v>
      </c>
      <c r="M64" s="70">
        <v>58</v>
      </c>
      <c r="N64" s="99">
        <f t="shared" si="2"/>
        <v>19</v>
      </c>
      <c r="O64" s="70">
        <v>77</v>
      </c>
      <c r="P64" s="84">
        <v>0.86</v>
      </c>
      <c r="Q64" s="119"/>
      <c r="R64" s="119"/>
      <c r="S64" s="139">
        <v>0</v>
      </c>
      <c r="T64" s="70">
        <v>0</v>
      </c>
      <c r="U64" s="70">
        <v>0</v>
      </c>
      <c r="V64" s="70">
        <v>0</v>
      </c>
      <c r="W64" s="70">
        <v>0</v>
      </c>
      <c r="X64" s="70">
        <v>0</v>
      </c>
      <c r="Y64" s="139">
        <v>182</v>
      </c>
      <c r="Z64" s="70">
        <v>778</v>
      </c>
      <c r="AA64" s="70">
        <v>5.6</v>
      </c>
      <c r="AB64" s="70">
        <v>19.3</v>
      </c>
      <c r="AC64" s="70">
        <v>156</v>
      </c>
      <c r="AD64" s="70">
        <v>0.3</v>
      </c>
      <c r="AE64" s="139">
        <v>0</v>
      </c>
      <c r="AF64" s="70">
        <v>0</v>
      </c>
      <c r="AG64" s="141">
        <v>0.2</v>
      </c>
      <c r="AH64" s="70">
        <v>3.7</v>
      </c>
      <c r="AI64" s="142">
        <v>2.2999999999999998</v>
      </c>
      <c r="AJ64" s="143">
        <f t="shared" si="3"/>
        <v>124.6</v>
      </c>
      <c r="BY64" s="147"/>
    </row>
    <row r="65" spans="1:77" x14ac:dyDescent="0.3">
      <c r="A65" s="80" t="s">
        <v>250</v>
      </c>
      <c r="B65" s="50" t="s">
        <v>44</v>
      </c>
      <c r="C65" s="50" t="s">
        <v>40</v>
      </c>
      <c r="D65" s="50">
        <v>10</v>
      </c>
      <c r="E65" s="53"/>
      <c r="F65" s="53"/>
      <c r="G65" s="70">
        <v>60</v>
      </c>
      <c r="H65" s="99">
        <f t="shared" si="0"/>
        <v>1</v>
      </c>
      <c r="I65" s="70">
        <v>61</v>
      </c>
      <c r="J65" s="150">
        <v>61</v>
      </c>
      <c r="K65" s="99">
        <f t="shared" si="1"/>
        <v>11</v>
      </c>
      <c r="L65" s="151">
        <v>72</v>
      </c>
      <c r="M65" s="70">
        <v>91</v>
      </c>
      <c r="N65" s="99">
        <f t="shared" si="2"/>
        <v>-17</v>
      </c>
      <c r="O65" s="70">
        <v>74</v>
      </c>
      <c r="P65" s="84">
        <v>0.98</v>
      </c>
      <c r="Q65" s="119"/>
      <c r="R65" s="119"/>
      <c r="S65" s="139">
        <v>328</v>
      </c>
      <c r="T65" s="70">
        <v>160</v>
      </c>
      <c r="U65" s="70">
        <v>3962</v>
      </c>
      <c r="V65" s="70">
        <v>23.4</v>
      </c>
      <c r="W65" s="70">
        <v>12.3</v>
      </c>
      <c r="X65" s="70">
        <v>45</v>
      </c>
      <c r="Y65" s="139">
        <v>98.6</v>
      </c>
      <c r="Z65" s="70">
        <v>584</v>
      </c>
      <c r="AA65" s="70">
        <v>2.2000000000000002</v>
      </c>
      <c r="AB65" s="70">
        <v>0</v>
      </c>
      <c r="AC65" s="70">
        <v>0</v>
      </c>
      <c r="AD65" s="70">
        <v>0</v>
      </c>
      <c r="AE65" s="139">
        <v>0</v>
      </c>
      <c r="AF65" s="70">
        <v>0</v>
      </c>
      <c r="AG65" s="141">
        <v>0.6</v>
      </c>
      <c r="AH65" s="70">
        <v>10.1</v>
      </c>
      <c r="AI65" s="142">
        <v>6.3</v>
      </c>
      <c r="AJ65" s="143">
        <f t="shared" si="3"/>
        <v>299.9799999999999</v>
      </c>
      <c r="BY65" s="147"/>
    </row>
    <row r="66" spans="1:77" x14ac:dyDescent="0.3">
      <c r="A66" s="80" t="s">
        <v>251</v>
      </c>
      <c r="B66" s="50" t="s">
        <v>43</v>
      </c>
      <c r="C66" s="50" t="s">
        <v>16</v>
      </c>
      <c r="D66" s="50">
        <v>4</v>
      </c>
      <c r="E66" s="53"/>
      <c r="F66" s="53"/>
      <c r="G66" s="70">
        <v>48</v>
      </c>
      <c r="H66" s="99">
        <f t="shared" si="0"/>
        <v>14</v>
      </c>
      <c r="I66" s="70">
        <v>62</v>
      </c>
      <c r="J66" s="150">
        <v>59</v>
      </c>
      <c r="K66" s="99">
        <f t="shared" si="1"/>
        <v>-8</v>
      </c>
      <c r="L66" s="151">
        <v>51</v>
      </c>
      <c r="M66" s="70">
        <v>42</v>
      </c>
      <c r="N66" s="99">
        <f t="shared" si="2"/>
        <v>14</v>
      </c>
      <c r="O66" s="70">
        <v>56</v>
      </c>
      <c r="P66" s="84">
        <v>0.95</v>
      </c>
      <c r="Q66" s="119"/>
      <c r="R66" s="119"/>
      <c r="S66" s="139">
        <v>0</v>
      </c>
      <c r="T66" s="70">
        <v>0</v>
      </c>
      <c r="U66" s="70">
        <v>0</v>
      </c>
      <c r="V66" s="70">
        <v>0</v>
      </c>
      <c r="W66" s="70">
        <v>0</v>
      </c>
      <c r="X66" s="70">
        <v>0</v>
      </c>
      <c r="Y66" s="139">
        <v>0</v>
      </c>
      <c r="Z66" s="70">
        <v>0</v>
      </c>
      <c r="AA66" s="70">
        <v>0</v>
      </c>
      <c r="AB66" s="70">
        <v>73.900000000000006</v>
      </c>
      <c r="AC66" s="70">
        <v>1073</v>
      </c>
      <c r="AD66" s="70">
        <v>5.9</v>
      </c>
      <c r="AE66" s="139">
        <v>0</v>
      </c>
      <c r="AF66" s="70">
        <v>0</v>
      </c>
      <c r="AG66" s="141">
        <v>0.2</v>
      </c>
      <c r="AH66" s="70">
        <v>0.5</v>
      </c>
      <c r="AI66" s="142">
        <v>0.3</v>
      </c>
      <c r="AJ66" s="143">
        <f t="shared" si="3"/>
        <v>142.5</v>
      </c>
      <c r="BY66" s="147"/>
    </row>
    <row r="67" spans="1:77" x14ac:dyDescent="0.3">
      <c r="A67" s="80" t="s">
        <v>252</v>
      </c>
      <c r="B67" s="50" t="s">
        <v>45</v>
      </c>
      <c r="C67" s="50" t="s">
        <v>46</v>
      </c>
      <c r="D67" s="50">
        <v>4</v>
      </c>
      <c r="E67" s="53"/>
      <c r="F67" s="53"/>
      <c r="G67" s="70">
        <v>58</v>
      </c>
      <c r="H67" s="99">
        <f t="shared" si="0"/>
        <v>5</v>
      </c>
      <c r="I67" s="70">
        <v>63</v>
      </c>
      <c r="J67" s="150">
        <v>57</v>
      </c>
      <c r="K67" s="99">
        <f t="shared" si="1"/>
        <v>13</v>
      </c>
      <c r="L67" s="151">
        <v>70</v>
      </c>
      <c r="M67" s="70">
        <v>64</v>
      </c>
      <c r="N67" s="99">
        <f t="shared" si="2"/>
        <v>11</v>
      </c>
      <c r="O67" s="70">
        <v>75</v>
      </c>
      <c r="P67" s="84">
        <v>0.99</v>
      </c>
      <c r="Q67" s="119"/>
      <c r="R67" s="119"/>
      <c r="S67" s="139">
        <v>0</v>
      </c>
      <c r="T67" s="70">
        <v>0</v>
      </c>
      <c r="U67" s="70">
        <v>0</v>
      </c>
      <c r="V67" s="70">
        <v>0</v>
      </c>
      <c r="W67" s="70">
        <v>0</v>
      </c>
      <c r="X67" s="70">
        <v>0</v>
      </c>
      <c r="Y67" s="139">
        <v>0</v>
      </c>
      <c r="Z67" s="70">
        <v>0</v>
      </c>
      <c r="AA67" s="70">
        <v>0</v>
      </c>
      <c r="AB67" s="70">
        <v>67</v>
      </c>
      <c r="AC67" s="70">
        <v>835</v>
      </c>
      <c r="AD67" s="70">
        <v>7.9</v>
      </c>
      <c r="AE67" s="139">
        <v>0</v>
      </c>
      <c r="AF67" s="70">
        <v>0</v>
      </c>
      <c r="AG67" s="141">
        <v>0.2</v>
      </c>
      <c r="AH67" s="70">
        <v>0.8</v>
      </c>
      <c r="AI67" s="142">
        <v>0.5</v>
      </c>
      <c r="AJ67" s="143">
        <f t="shared" si="3"/>
        <v>130.30000000000001</v>
      </c>
      <c r="BY67" s="147"/>
    </row>
    <row r="68" spans="1:77" x14ac:dyDescent="0.3">
      <c r="A68" s="80" t="s">
        <v>253</v>
      </c>
      <c r="B68" s="50" t="s">
        <v>43</v>
      </c>
      <c r="C68" s="50" t="s">
        <v>13</v>
      </c>
      <c r="D68" s="50">
        <v>11</v>
      </c>
      <c r="E68" s="53"/>
      <c r="F68" s="53"/>
      <c r="G68" s="70">
        <v>61</v>
      </c>
      <c r="H68" s="99">
        <f t="shared" si="0"/>
        <v>3</v>
      </c>
      <c r="I68" s="70">
        <v>64</v>
      </c>
      <c r="J68" s="150">
        <v>66</v>
      </c>
      <c r="K68" s="99">
        <f t="shared" si="1"/>
        <v>-7</v>
      </c>
      <c r="L68" s="151">
        <v>59</v>
      </c>
      <c r="M68" s="70">
        <v>48</v>
      </c>
      <c r="N68" s="99">
        <f t="shared" si="2"/>
        <v>11</v>
      </c>
      <c r="O68" s="70">
        <v>59</v>
      </c>
      <c r="P68" s="84">
        <v>0.95</v>
      </c>
      <c r="Q68" s="119"/>
      <c r="R68" s="119"/>
      <c r="S68" s="139">
        <v>0</v>
      </c>
      <c r="T68" s="70">
        <v>0</v>
      </c>
      <c r="U68" s="70">
        <v>0</v>
      </c>
      <c r="V68" s="70">
        <v>0</v>
      </c>
      <c r="W68" s="70">
        <v>0</v>
      </c>
      <c r="X68" s="70">
        <v>0</v>
      </c>
      <c r="Y68" s="139">
        <v>0</v>
      </c>
      <c r="Z68" s="70">
        <v>0</v>
      </c>
      <c r="AA68" s="70">
        <v>0</v>
      </c>
      <c r="AB68" s="70">
        <v>64.400000000000006</v>
      </c>
      <c r="AC68" s="70">
        <v>1001</v>
      </c>
      <c r="AD68" s="70">
        <v>6.4</v>
      </c>
      <c r="AE68" s="139">
        <v>0</v>
      </c>
      <c r="AF68" s="70">
        <v>0</v>
      </c>
      <c r="AG68" s="141">
        <v>0.2</v>
      </c>
      <c r="AH68" s="70">
        <v>0.9</v>
      </c>
      <c r="AI68" s="142">
        <v>0.6</v>
      </c>
      <c r="AJ68" s="143">
        <f t="shared" si="3"/>
        <v>137.70000000000002</v>
      </c>
      <c r="BY68" s="147"/>
    </row>
    <row r="69" spans="1:77" x14ac:dyDescent="0.3">
      <c r="A69" s="80" t="s">
        <v>254</v>
      </c>
      <c r="B69" s="50" t="s">
        <v>44</v>
      </c>
      <c r="C69" s="50" t="s">
        <v>25</v>
      </c>
      <c r="D69" s="50">
        <v>10</v>
      </c>
      <c r="E69" s="53"/>
      <c r="F69" s="53"/>
      <c r="G69" s="70">
        <v>70</v>
      </c>
      <c r="H69" s="99">
        <f t="shared" ref="H69:H132" si="4">I69-G69</f>
        <v>-5</v>
      </c>
      <c r="I69" s="70">
        <v>65</v>
      </c>
      <c r="J69" s="150">
        <v>54</v>
      </c>
      <c r="K69" s="99">
        <f t="shared" ref="K69:K132" si="5">L69-J69</f>
        <v>12</v>
      </c>
      <c r="L69" s="151">
        <v>66</v>
      </c>
      <c r="M69" s="70">
        <v>75</v>
      </c>
      <c r="N69" s="99">
        <f t="shared" ref="N69:N132" si="6">O69-M69</f>
        <v>-4</v>
      </c>
      <c r="O69" s="70">
        <v>71</v>
      </c>
      <c r="P69" s="84">
        <v>0.98</v>
      </c>
      <c r="Q69" s="119"/>
      <c r="R69" s="119"/>
      <c r="S69" s="139">
        <v>381</v>
      </c>
      <c r="T69" s="70">
        <v>192</v>
      </c>
      <c r="U69" s="70">
        <v>4609</v>
      </c>
      <c r="V69" s="70">
        <v>30</v>
      </c>
      <c r="W69" s="70">
        <v>10</v>
      </c>
      <c r="X69" s="70">
        <v>36.6</v>
      </c>
      <c r="Y69" s="139">
        <v>29.2</v>
      </c>
      <c r="Z69" s="70">
        <v>26.4</v>
      </c>
      <c r="AA69" s="70">
        <v>2.2999999999999998</v>
      </c>
      <c r="AB69" s="70">
        <v>0</v>
      </c>
      <c r="AC69" s="70">
        <v>0</v>
      </c>
      <c r="AD69" s="70">
        <v>0</v>
      </c>
      <c r="AE69" s="139">
        <v>0</v>
      </c>
      <c r="AF69" s="70">
        <v>0</v>
      </c>
      <c r="AG69" s="141">
        <v>0.8</v>
      </c>
      <c r="AH69" s="70">
        <v>8.3000000000000007</v>
      </c>
      <c r="AI69" s="142">
        <v>5.2</v>
      </c>
      <c r="AJ69" s="143">
        <f t="shared" si="3"/>
        <v>302.00000000000006</v>
      </c>
      <c r="BY69" s="147"/>
    </row>
    <row r="70" spans="1:77" x14ac:dyDescent="0.3">
      <c r="A70" s="80" t="s">
        <v>255</v>
      </c>
      <c r="B70" s="50" t="s">
        <v>43</v>
      </c>
      <c r="C70" s="50" t="s">
        <v>35</v>
      </c>
      <c r="D70" s="50">
        <v>7</v>
      </c>
      <c r="E70" s="53" t="s">
        <v>429</v>
      </c>
      <c r="F70" s="53"/>
      <c r="G70" s="70">
        <v>64</v>
      </c>
      <c r="H70" s="99">
        <f t="shared" si="4"/>
        <v>2</v>
      </c>
      <c r="I70" s="70">
        <v>66</v>
      </c>
      <c r="J70" s="150">
        <v>74</v>
      </c>
      <c r="K70" s="99">
        <f t="shared" si="5"/>
        <v>16</v>
      </c>
      <c r="L70" s="151">
        <v>90</v>
      </c>
      <c r="M70" s="70">
        <v>73</v>
      </c>
      <c r="N70" s="99">
        <f t="shared" si="6"/>
        <v>14</v>
      </c>
      <c r="O70" s="70">
        <v>87</v>
      </c>
      <c r="P70" s="84">
        <v>0.93</v>
      </c>
      <c r="Q70" s="119"/>
      <c r="R70" s="119"/>
      <c r="S70" s="139">
        <v>0</v>
      </c>
      <c r="T70" s="70">
        <v>0</v>
      </c>
      <c r="U70" s="70">
        <v>0</v>
      </c>
      <c r="V70" s="70">
        <v>0</v>
      </c>
      <c r="W70" s="70">
        <v>0</v>
      </c>
      <c r="X70" s="70">
        <v>0</v>
      </c>
      <c r="Y70" s="139">
        <v>0</v>
      </c>
      <c r="Z70" s="70">
        <v>0</v>
      </c>
      <c r="AA70" s="70">
        <v>0</v>
      </c>
      <c r="AB70" s="70">
        <v>59.2</v>
      </c>
      <c r="AC70" s="70">
        <v>802</v>
      </c>
      <c r="AD70" s="70">
        <v>5.9</v>
      </c>
      <c r="AE70" s="139">
        <v>0</v>
      </c>
      <c r="AF70" s="70">
        <v>0</v>
      </c>
      <c r="AG70" s="141">
        <v>0.2</v>
      </c>
      <c r="AH70" s="70">
        <v>0.7</v>
      </c>
      <c r="AI70" s="142">
        <v>0.5</v>
      </c>
      <c r="AJ70" s="143">
        <f t="shared" ref="AJ70:AJ133" si="7">IFERROR($S70*$S$2+$T70*$T$2+IF($U$2=0,0,$U70/$U$2)+$V70*$V$2+$W70*$W$2+$X70*$X$2+$Y70*$Y$2+IF($Z$2=0,0,$Z70/$Z$2)+$AA$2*$AA70+$AB70*$AB$2+IF($AC$2=0,0,$AC70/$AC$2)+$AD70*$AD$2+IF($AE$2=0,0,$AE70/$AE$2)+$AF70*$AF$2+$AG70*$AG$2+$AH70*$AH$2+$AI70*$AI$2,0)</f>
        <v>115.00000000000001</v>
      </c>
      <c r="BY70" s="147"/>
    </row>
    <row r="71" spans="1:77" x14ac:dyDescent="0.3">
      <c r="A71" s="80" t="s">
        <v>256</v>
      </c>
      <c r="B71" s="50" t="s">
        <v>42</v>
      </c>
      <c r="C71" s="50" t="s">
        <v>25</v>
      </c>
      <c r="D71" s="50">
        <v>10</v>
      </c>
      <c r="E71" s="53"/>
      <c r="F71" s="53"/>
      <c r="G71" s="70">
        <v>76</v>
      </c>
      <c r="H71" s="99">
        <f t="shared" si="4"/>
        <v>-9</v>
      </c>
      <c r="I71" s="70">
        <v>67</v>
      </c>
      <c r="J71" s="150">
        <v>80</v>
      </c>
      <c r="K71" s="99">
        <f t="shared" si="5"/>
        <v>-30</v>
      </c>
      <c r="L71" s="151">
        <v>50</v>
      </c>
      <c r="M71" s="70">
        <v>85</v>
      </c>
      <c r="N71" s="99">
        <f t="shared" si="6"/>
        <v>-34</v>
      </c>
      <c r="O71" s="70">
        <v>51</v>
      </c>
      <c r="P71" s="84">
        <v>0.87</v>
      </c>
      <c r="Q71" s="119"/>
      <c r="R71" s="119"/>
      <c r="S71" s="139">
        <v>0</v>
      </c>
      <c r="T71" s="70">
        <v>0</v>
      </c>
      <c r="U71" s="70">
        <v>0</v>
      </c>
      <c r="V71" s="70">
        <v>0</v>
      </c>
      <c r="W71" s="70">
        <v>0</v>
      </c>
      <c r="X71" s="70">
        <v>0</v>
      </c>
      <c r="Y71" s="139">
        <v>194</v>
      </c>
      <c r="Z71" s="70">
        <v>828</v>
      </c>
      <c r="AA71" s="70">
        <v>7.9</v>
      </c>
      <c r="AB71" s="70">
        <v>4.7</v>
      </c>
      <c r="AC71" s="70">
        <v>38.4</v>
      </c>
      <c r="AD71" s="70">
        <v>0.2</v>
      </c>
      <c r="AE71" s="139">
        <v>0</v>
      </c>
      <c r="AF71" s="70">
        <v>0</v>
      </c>
      <c r="AG71" s="141">
        <v>0.2</v>
      </c>
      <c r="AH71" s="70">
        <v>3.2</v>
      </c>
      <c r="AI71" s="142">
        <v>2</v>
      </c>
      <c r="AJ71" s="143">
        <f t="shared" si="7"/>
        <v>131.63999999999999</v>
      </c>
      <c r="BY71" s="147"/>
    </row>
    <row r="72" spans="1:77" x14ac:dyDescent="0.3">
      <c r="A72" s="80" t="s">
        <v>257</v>
      </c>
      <c r="B72" s="50" t="s">
        <v>42</v>
      </c>
      <c r="C72" s="50" t="s">
        <v>13</v>
      </c>
      <c r="D72" s="50">
        <v>11</v>
      </c>
      <c r="E72" s="53"/>
      <c r="F72" s="53"/>
      <c r="G72" s="70">
        <v>81</v>
      </c>
      <c r="H72" s="99">
        <f t="shared" si="4"/>
        <v>-13</v>
      </c>
      <c r="I72" s="70">
        <v>68</v>
      </c>
      <c r="J72" s="150">
        <v>68</v>
      </c>
      <c r="K72" s="99">
        <f t="shared" si="5"/>
        <v>-24</v>
      </c>
      <c r="L72" s="151">
        <v>44</v>
      </c>
      <c r="M72" s="70">
        <v>72</v>
      </c>
      <c r="N72" s="99">
        <f t="shared" si="6"/>
        <v>-29</v>
      </c>
      <c r="O72" s="70">
        <v>43</v>
      </c>
      <c r="P72" s="84">
        <v>0.79</v>
      </c>
      <c r="Q72" s="119"/>
      <c r="R72" s="119"/>
      <c r="S72" s="139">
        <v>0</v>
      </c>
      <c r="T72" s="70">
        <v>0</v>
      </c>
      <c r="U72" s="70">
        <v>0</v>
      </c>
      <c r="V72" s="70">
        <v>0</v>
      </c>
      <c r="W72" s="70">
        <v>0</v>
      </c>
      <c r="X72" s="70">
        <v>0</v>
      </c>
      <c r="Y72" s="139">
        <v>191</v>
      </c>
      <c r="Z72" s="70">
        <v>735</v>
      </c>
      <c r="AA72" s="70">
        <v>6.4</v>
      </c>
      <c r="AB72" s="70">
        <v>36.799999999999997</v>
      </c>
      <c r="AC72" s="70">
        <v>304</v>
      </c>
      <c r="AD72" s="70">
        <v>1.1000000000000001</v>
      </c>
      <c r="AE72" s="139">
        <v>0</v>
      </c>
      <c r="AF72" s="70">
        <v>0</v>
      </c>
      <c r="AG72" s="141">
        <v>0.1</v>
      </c>
      <c r="AH72" s="70">
        <v>2.2999999999999998</v>
      </c>
      <c r="AI72" s="142">
        <v>1.5</v>
      </c>
      <c r="AJ72" s="143">
        <f t="shared" si="7"/>
        <v>146.1</v>
      </c>
      <c r="BY72" s="147"/>
    </row>
    <row r="73" spans="1:77" x14ac:dyDescent="0.3">
      <c r="A73" s="80" t="s">
        <v>258</v>
      </c>
      <c r="B73" s="50" t="s">
        <v>43</v>
      </c>
      <c r="C73" s="50" t="s">
        <v>18</v>
      </c>
      <c r="D73" s="50">
        <v>9</v>
      </c>
      <c r="E73" s="53"/>
      <c r="F73" s="53"/>
      <c r="G73" s="70">
        <v>73</v>
      </c>
      <c r="H73" s="99">
        <f t="shared" si="4"/>
        <v>-4</v>
      </c>
      <c r="I73" s="70">
        <v>69</v>
      </c>
      <c r="J73" s="150">
        <v>86</v>
      </c>
      <c r="K73" s="99">
        <f t="shared" si="5"/>
        <v>-17</v>
      </c>
      <c r="L73" s="151">
        <v>69</v>
      </c>
      <c r="M73" s="70">
        <v>79</v>
      </c>
      <c r="N73" s="99">
        <f t="shared" si="6"/>
        <v>-10</v>
      </c>
      <c r="O73" s="70">
        <v>69</v>
      </c>
      <c r="P73" s="84">
        <v>0.9</v>
      </c>
      <c r="Q73" s="119"/>
      <c r="R73" s="119"/>
      <c r="S73" s="139">
        <v>0</v>
      </c>
      <c r="T73" s="70">
        <v>0</v>
      </c>
      <c r="U73" s="70">
        <v>0</v>
      </c>
      <c r="V73" s="70">
        <v>0</v>
      </c>
      <c r="W73" s="70">
        <v>0</v>
      </c>
      <c r="X73" s="70">
        <v>0</v>
      </c>
      <c r="Y73" s="139">
        <v>2</v>
      </c>
      <c r="Z73" s="70">
        <v>10.9</v>
      </c>
      <c r="AA73" s="70">
        <v>0</v>
      </c>
      <c r="AB73" s="70">
        <v>85.3</v>
      </c>
      <c r="AC73" s="70">
        <v>1083</v>
      </c>
      <c r="AD73" s="70">
        <v>5.2</v>
      </c>
      <c r="AE73" s="139">
        <v>0</v>
      </c>
      <c r="AF73" s="70">
        <v>0</v>
      </c>
      <c r="AG73" s="141">
        <v>0.2</v>
      </c>
      <c r="AH73" s="70">
        <v>1.5</v>
      </c>
      <c r="AI73" s="142">
        <v>1</v>
      </c>
      <c r="AJ73" s="143">
        <f t="shared" si="7"/>
        <v>138.99</v>
      </c>
      <c r="BY73" s="147"/>
    </row>
    <row r="74" spans="1:77" x14ac:dyDescent="0.3">
      <c r="A74" s="80" t="s">
        <v>196</v>
      </c>
      <c r="B74" s="50" t="s">
        <v>42</v>
      </c>
      <c r="C74" s="50" t="s">
        <v>24</v>
      </c>
      <c r="D74" s="50">
        <v>11</v>
      </c>
      <c r="E74" s="53"/>
      <c r="F74" s="53"/>
      <c r="G74" s="70">
        <v>75</v>
      </c>
      <c r="H74" s="99">
        <f t="shared" si="4"/>
        <v>-5</v>
      </c>
      <c r="I74" s="70">
        <v>70</v>
      </c>
      <c r="J74" s="150">
        <v>62</v>
      </c>
      <c r="K74" s="99">
        <f t="shared" si="5"/>
        <v>-4</v>
      </c>
      <c r="L74" s="151">
        <v>58</v>
      </c>
      <c r="M74" s="70">
        <v>77</v>
      </c>
      <c r="N74" s="99">
        <f t="shared" si="6"/>
        <v>-17</v>
      </c>
      <c r="O74" s="70">
        <v>60</v>
      </c>
      <c r="P74" s="84">
        <v>0.93</v>
      </c>
      <c r="Q74" s="119"/>
      <c r="R74" s="119"/>
      <c r="S74" s="139">
        <v>0</v>
      </c>
      <c r="T74" s="70">
        <v>0</v>
      </c>
      <c r="U74" s="70">
        <v>0</v>
      </c>
      <c r="V74" s="70">
        <v>0</v>
      </c>
      <c r="W74" s="70">
        <v>0</v>
      </c>
      <c r="X74" s="70">
        <v>0</v>
      </c>
      <c r="Y74" s="139">
        <v>195</v>
      </c>
      <c r="Z74" s="70">
        <v>809</v>
      </c>
      <c r="AA74" s="70">
        <v>4.7</v>
      </c>
      <c r="AB74" s="70">
        <v>36.1</v>
      </c>
      <c r="AC74" s="70">
        <v>290</v>
      </c>
      <c r="AD74" s="70">
        <v>1</v>
      </c>
      <c r="AE74" s="139">
        <v>0</v>
      </c>
      <c r="AF74" s="70">
        <v>0</v>
      </c>
      <c r="AG74" s="141">
        <v>0.2</v>
      </c>
      <c r="AH74" s="70">
        <v>2.6</v>
      </c>
      <c r="AI74" s="142">
        <v>1.6</v>
      </c>
      <c r="AJ74" s="143">
        <f t="shared" si="7"/>
        <v>141.30000000000004</v>
      </c>
      <c r="BY74" s="147"/>
    </row>
    <row r="75" spans="1:77" x14ac:dyDescent="0.3">
      <c r="A75" s="80" t="s">
        <v>259</v>
      </c>
      <c r="B75" s="50" t="s">
        <v>42</v>
      </c>
      <c r="C75" s="50" t="s">
        <v>32</v>
      </c>
      <c r="D75" s="50">
        <v>5</v>
      </c>
      <c r="E75" s="53"/>
      <c r="F75" s="53"/>
      <c r="G75" s="70">
        <v>162</v>
      </c>
      <c r="H75" s="99">
        <f t="shared" si="4"/>
        <v>-91</v>
      </c>
      <c r="I75" s="70">
        <v>71</v>
      </c>
      <c r="J75" s="150">
        <v>107</v>
      </c>
      <c r="K75" s="99">
        <f t="shared" si="5"/>
        <v>-39</v>
      </c>
      <c r="L75" s="151">
        <v>68</v>
      </c>
      <c r="M75" s="70">
        <v>126</v>
      </c>
      <c r="N75" s="99">
        <f t="shared" si="6"/>
        <v>-58</v>
      </c>
      <c r="O75" s="70">
        <v>68</v>
      </c>
      <c r="P75" s="84">
        <v>0.47</v>
      </c>
      <c r="Q75" s="119"/>
      <c r="R75" s="119"/>
      <c r="S75" s="139">
        <v>0</v>
      </c>
      <c r="T75" s="70">
        <v>0</v>
      </c>
      <c r="U75" s="70">
        <v>0</v>
      </c>
      <c r="V75" s="70">
        <v>0</v>
      </c>
      <c r="W75" s="70">
        <v>0</v>
      </c>
      <c r="X75" s="70">
        <v>0</v>
      </c>
      <c r="Y75" s="139">
        <v>96.2</v>
      </c>
      <c r="Z75" s="70">
        <v>409</v>
      </c>
      <c r="AA75" s="70">
        <v>3.4</v>
      </c>
      <c r="AB75" s="70">
        <v>27.6</v>
      </c>
      <c r="AC75" s="70">
        <v>239</v>
      </c>
      <c r="AD75" s="70">
        <v>0.7</v>
      </c>
      <c r="AE75" s="139">
        <v>0</v>
      </c>
      <c r="AF75" s="70">
        <v>0</v>
      </c>
      <c r="AG75" s="141">
        <v>0.1</v>
      </c>
      <c r="AH75" s="70">
        <v>1.1000000000000001</v>
      </c>
      <c r="AI75" s="142">
        <v>0.8</v>
      </c>
      <c r="AJ75" s="143">
        <f t="shared" si="7"/>
        <v>88</v>
      </c>
      <c r="BY75" s="147"/>
    </row>
    <row r="76" spans="1:77" x14ac:dyDescent="0.3">
      <c r="A76" s="80" t="s">
        <v>260</v>
      </c>
      <c r="B76" s="50" t="s">
        <v>44</v>
      </c>
      <c r="C76" s="50" t="s">
        <v>35</v>
      </c>
      <c r="D76" s="50">
        <v>7</v>
      </c>
      <c r="E76" s="53"/>
      <c r="F76" s="53"/>
      <c r="G76" s="70">
        <v>67</v>
      </c>
      <c r="H76" s="99">
        <f t="shared" si="4"/>
        <v>5</v>
      </c>
      <c r="I76" s="70">
        <v>72</v>
      </c>
      <c r="J76" s="150">
        <v>60</v>
      </c>
      <c r="K76" s="99">
        <f t="shared" si="5"/>
        <v>16</v>
      </c>
      <c r="L76" s="151">
        <v>76</v>
      </c>
      <c r="M76" s="70">
        <v>67</v>
      </c>
      <c r="N76" s="99">
        <f t="shared" si="6"/>
        <v>3</v>
      </c>
      <c r="O76" s="70">
        <v>70</v>
      </c>
      <c r="P76" s="84">
        <v>0.96</v>
      </c>
      <c r="Q76" s="119"/>
      <c r="R76" s="119"/>
      <c r="S76" s="139">
        <v>326</v>
      </c>
      <c r="T76" s="70">
        <v>165</v>
      </c>
      <c r="U76" s="70">
        <v>3836</v>
      </c>
      <c r="V76" s="70">
        <v>30.1</v>
      </c>
      <c r="W76" s="70">
        <v>9</v>
      </c>
      <c r="X76" s="70">
        <v>40.200000000000003</v>
      </c>
      <c r="Y76" s="139">
        <v>57.3</v>
      </c>
      <c r="Z76" s="70">
        <v>219</v>
      </c>
      <c r="AA76" s="70">
        <v>4</v>
      </c>
      <c r="AB76" s="70">
        <v>0</v>
      </c>
      <c r="AC76" s="70">
        <v>0</v>
      </c>
      <c r="AD76" s="70">
        <v>0</v>
      </c>
      <c r="AE76" s="139">
        <v>0</v>
      </c>
      <c r="AF76" s="70">
        <v>0</v>
      </c>
      <c r="AG76" s="141">
        <v>0.8</v>
      </c>
      <c r="AH76" s="70">
        <v>6.9</v>
      </c>
      <c r="AI76" s="142">
        <v>4.4000000000000004</v>
      </c>
      <c r="AJ76" s="143">
        <f t="shared" si="7"/>
        <v>303.54000000000002</v>
      </c>
      <c r="BY76" s="147"/>
    </row>
    <row r="77" spans="1:77" x14ac:dyDescent="0.3">
      <c r="A77" s="80" t="s">
        <v>261</v>
      </c>
      <c r="B77" s="50" t="s">
        <v>43</v>
      </c>
      <c r="C77" s="50" t="s">
        <v>28</v>
      </c>
      <c r="D77" s="50">
        <v>9</v>
      </c>
      <c r="E77" s="53"/>
      <c r="F77" s="53"/>
      <c r="G77" s="70">
        <v>82</v>
      </c>
      <c r="H77" s="99">
        <f t="shared" si="4"/>
        <v>-9</v>
      </c>
      <c r="I77" s="70">
        <v>73</v>
      </c>
      <c r="J77" s="150">
        <v>82</v>
      </c>
      <c r="K77" s="99">
        <f t="shared" si="5"/>
        <v>-9</v>
      </c>
      <c r="L77" s="151">
        <v>73</v>
      </c>
      <c r="M77" s="70">
        <v>82</v>
      </c>
      <c r="N77" s="99">
        <f t="shared" si="6"/>
        <v>-15</v>
      </c>
      <c r="O77" s="70">
        <v>67</v>
      </c>
      <c r="P77" s="84">
        <v>0.91</v>
      </c>
      <c r="Q77" s="119"/>
      <c r="R77" s="119"/>
      <c r="S77" s="139">
        <v>0</v>
      </c>
      <c r="T77" s="70">
        <v>0</v>
      </c>
      <c r="U77" s="70">
        <v>0</v>
      </c>
      <c r="V77" s="70">
        <v>0</v>
      </c>
      <c r="W77" s="70">
        <v>0</v>
      </c>
      <c r="X77" s="70">
        <v>0</v>
      </c>
      <c r="Y77" s="139">
        <v>1.9</v>
      </c>
      <c r="Z77" s="70">
        <v>10.7</v>
      </c>
      <c r="AA77" s="70">
        <v>0</v>
      </c>
      <c r="AB77" s="70">
        <v>72.3</v>
      </c>
      <c r="AC77" s="70">
        <v>938</v>
      </c>
      <c r="AD77" s="70">
        <v>4.7</v>
      </c>
      <c r="AE77" s="139">
        <v>42.2</v>
      </c>
      <c r="AF77" s="70">
        <v>0</v>
      </c>
      <c r="AG77" s="141">
        <v>0.2</v>
      </c>
      <c r="AH77" s="70">
        <v>1</v>
      </c>
      <c r="AI77" s="142">
        <v>0.6</v>
      </c>
      <c r="AJ77" s="143">
        <f t="shared" si="7"/>
        <v>122.27</v>
      </c>
      <c r="BY77" s="147"/>
    </row>
    <row r="78" spans="1:77" x14ac:dyDescent="0.3">
      <c r="A78" s="80" t="s">
        <v>262</v>
      </c>
      <c r="B78" s="50" t="s">
        <v>44</v>
      </c>
      <c r="C78" s="50" t="s">
        <v>33</v>
      </c>
      <c r="D78" s="50">
        <v>11</v>
      </c>
      <c r="E78" s="53"/>
      <c r="F78" s="53"/>
      <c r="G78" s="70">
        <v>68</v>
      </c>
      <c r="H78" s="99">
        <f t="shared" si="4"/>
        <v>6</v>
      </c>
      <c r="I78" s="70">
        <v>74</v>
      </c>
      <c r="J78" s="150">
        <v>84</v>
      </c>
      <c r="K78" s="99">
        <f t="shared" si="5"/>
        <v>-9</v>
      </c>
      <c r="L78" s="151">
        <v>75</v>
      </c>
      <c r="M78" s="70">
        <v>62</v>
      </c>
      <c r="N78" s="99">
        <f t="shared" si="6"/>
        <v>11</v>
      </c>
      <c r="O78" s="70">
        <v>73</v>
      </c>
      <c r="P78" s="84">
        <v>0.94</v>
      </c>
      <c r="Q78" s="119"/>
      <c r="R78" s="119"/>
      <c r="S78" s="139">
        <v>406</v>
      </c>
      <c r="T78" s="70">
        <v>186</v>
      </c>
      <c r="U78" s="70">
        <v>4784</v>
      </c>
      <c r="V78" s="70">
        <v>28.9</v>
      </c>
      <c r="W78" s="70">
        <v>13.8</v>
      </c>
      <c r="X78" s="70">
        <v>41</v>
      </c>
      <c r="Y78" s="139">
        <v>23.2</v>
      </c>
      <c r="Z78" s="70">
        <v>40.200000000000003</v>
      </c>
      <c r="AA78" s="70">
        <v>0.9</v>
      </c>
      <c r="AB78" s="70">
        <v>0</v>
      </c>
      <c r="AC78" s="70">
        <v>0</v>
      </c>
      <c r="AD78" s="70">
        <v>0</v>
      </c>
      <c r="AE78" s="139">
        <v>0</v>
      </c>
      <c r="AF78" s="70">
        <v>0</v>
      </c>
      <c r="AG78" s="141">
        <v>0.7</v>
      </c>
      <c r="AH78" s="70">
        <v>5.6</v>
      </c>
      <c r="AI78" s="142">
        <v>3.5</v>
      </c>
      <c r="AJ78" s="143">
        <f t="shared" si="7"/>
        <v>296.97999999999996</v>
      </c>
      <c r="BY78" s="147"/>
    </row>
    <row r="79" spans="1:77" x14ac:dyDescent="0.3">
      <c r="A79" s="80" t="s">
        <v>263</v>
      </c>
      <c r="B79" s="50" t="s">
        <v>42</v>
      </c>
      <c r="C79" s="50" t="s">
        <v>15</v>
      </c>
      <c r="D79" s="50">
        <v>9</v>
      </c>
      <c r="E79" s="53"/>
      <c r="F79" s="53"/>
      <c r="G79" s="70">
        <v>87</v>
      </c>
      <c r="H79" s="99">
        <f t="shared" si="4"/>
        <v>-12</v>
      </c>
      <c r="I79" s="70">
        <v>75</v>
      </c>
      <c r="J79" s="150">
        <v>85</v>
      </c>
      <c r="K79" s="99">
        <f t="shared" si="5"/>
        <v>10</v>
      </c>
      <c r="L79" s="151">
        <v>95</v>
      </c>
      <c r="M79" s="70">
        <v>76</v>
      </c>
      <c r="N79" s="99">
        <f t="shared" si="6"/>
        <v>10</v>
      </c>
      <c r="O79" s="70">
        <v>86</v>
      </c>
      <c r="P79" s="84">
        <v>0.69</v>
      </c>
      <c r="Q79" s="119"/>
      <c r="R79" s="119"/>
      <c r="S79" s="139">
        <v>0</v>
      </c>
      <c r="T79" s="70">
        <v>0</v>
      </c>
      <c r="U79" s="70">
        <v>0</v>
      </c>
      <c r="V79" s="70">
        <v>0</v>
      </c>
      <c r="W79" s="70">
        <v>0</v>
      </c>
      <c r="X79" s="70">
        <v>0</v>
      </c>
      <c r="Y79" s="139">
        <v>185</v>
      </c>
      <c r="Z79" s="70">
        <v>730</v>
      </c>
      <c r="AA79" s="70">
        <v>6.5</v>
      </c>
      <c r="AB79" s="70">
        <v>35.5</v>
      </c>
      <c r="AC79" s="70">
        <v>294</v>
      </c>
      <c r="AD79" s="70">
        <v>1.5</v>
      </c>
      <c r="AE79" s="139">
        <v>0</v>
      </c>
      <c r="AF79" s="70">
        <v>0</v>
      </c>
      <c r="AG79" s="141">
        <v>0.2</v>
      </c>
      <c r="AH79" s="70">
        <v>1.4</v>
      </c>
      <c r="AI79" s="142">
        <v>0.9</v>
      </c>
      <c r="AJ79" s="143">
        <f t="shared" si="7"/>
        <v>149</v>
      </c>
      <c r="BY79" s="147"/>
    </row>
    <row r="80" spans="1:77" x14ac:dyDescent="0.3">
      <c r="A80" s="80" t="s">
        <v>264</v>
      </c>
      <c r="B80" s="50" t="s">
        <v>45</v>
      </c>
      <c r="C80" s="50" t="s">
        <v>33</v>
      </c>
      <c r="D80" s="50">
        <v>11</v>
      </c>
      <c r="E80" s="53"/>
      <c r="F80" s="53"/>
      <c r="G80" s="70">
        <v>90</v>
      </c>
      <c r="H80" s="99">
        <f t="shared" si="4"/>
        <v>-14</v>
      </c>
      <c r="I80" s="70">
        <v>76</v>
      </c>
      <c r="J80" s="150">
        <v>55</v>
      </c>
      <c r="K80" s="99">
        <f t="shared" si="5"/>
        <v>6</v>
      </c>
      <c r="L80" s="151">
        <v>61</v>
      </c>
      <c r="M80" s="70">
        <v>88</v>
      </c>
      <c r="N80" s="99">
        <f t="shared" si="6"/>
        <v>-31</v>
      </c>
      <c r="O80" s="70">
        <v>57</v>
      </c>
      <c r="P80" s="84">
        <v>0.99</v>
      </c>
      <c r="Q80" s="119"/>
      <c r="R80" s="119"/>
      <c r="S80" s="139">
        <v>0</v>
      </c>
      <c r="T80" s="70">
        <v>0</v>
      </c>
      <c r="U80" s="70">
        <v>0</v>
      </c>
      <c r="V80" s="70">
        <v>0</v>
      </c>
      <c r="W80" s="70">
        <v>0</v>
      </c>
      <c r="X80" s="70">
        <v>0</v>
      </c>
      <c r="Y80" s="139">
        <v>0</v>
      </c>
      <c r="Z80" s="70">
        <v>0</v>
      </c>
      <c r="AA80" s="70">
        <v>0</v>
      </c>
      <c r="AB80" s="70">
        <v>74.3</v>
      </c>
      <c r="AC80" s="70">
        <v>872</v>
      </c>
      <c r="AD80" s="70">
        <v>5.8</v>
      </c>
      <c r="AE80" s="139">
        <v>0</v>
      </c>
      <c r="AF80" s="70">
        <v>0</v>
      </c>
      <c r="AG80" s="141">
        <v>0.2</v>
      </c>
      <c r="AH80" s="70">
        <v>0.5</v>
      </c>
      <c r="AI80" s="142">
        <v>0.3</v>
      </c>
      <c r="AJ80" s="143">
        <f t="shared" si="7"/>
        <v>121.80000000000001</v>
      </c>
      <c r="BY80" s="147"/>
    </row>
    <row r="81" spans="1:77" x14ac:dyDescent="0.3">
      <c r="A81" s="80" t="s">
        <v>265</v>
      </c>
      <c r="B81" s="50" t="s">
        <v>43</v>
      </c>
      <c r="C81" s="50" t="s">
        <v>12</v>
      </c>
      <c r="D81" s="50">
        <v>10</v>
      </c>
      <c r="E81" s="53" t="s">
        <v>431</v>
      </c>
      <c r="F81" s="53"/>
      <c r="G81" s="70">
        <v>85</v>
      </c>
      <c r="H81" s="99">
        <f t="shared" si="4"/>
        <v>-8</v>
      </c>
      <c r="I81" s="70">
        <v>77</v>
      </c>
      <c r="J81" s="150">
        <v>88</v>
      </c>
      <c r="K81" s="99">
        <f t="shared" si="5"/>
        <v>35</v>
      </c>
      <c r="L81" s="151">
        <v>123</v>
      </c>
      <c r="M81" s="70">
        <v>86</v>
      </c>
      <c r="N81" s="99">
        <f t="shared" si="6"/>
        <v>13</v>
      </c>
      <c r="O81" s="70">
        <v>99</v>
      </c>
      <c r="P81" s="84">
        <v>0.91</v>
      </c>
      <c r="Q81" s="119"/>
      <c r="R81" s="119"/>
      <c r="S81" s="139">
        <v>0</v>
      </c>
      <c r="T81" s="70">
        <v>0</v>
      </c>
      <c r="U81" s="70">
        <v>0</v>
      </c>
      <c r="V81" s="70">
        <v>0</v>
      </c>
      <c r="W81" s="70">
        <v>0</v>
      </c>
      <c r="X81" s="70">
        <v>0</v>
      </c>
      <c r="Y81" s="139">
        <v>1.9</v>
      </c>
      <c r="Z81" s="70">
        <v>10.6</v>
      </c>
      <c r="AA81" s="70">
        <v>0</v>
      </c>
      <c r="AB81" s="70">
        <v>62.3</v>
      </c>
      <c r="AC81" s="70">
        <v>795</v>
      </c>
      <c r="AD81" s="70">
        <v>5.5</v>
      </c>
      <c r="AE81" s="139">
        <v>0</v>
      </c>
      <c r="AF81" s="70">
        <v>0</v>
      </c>
      <c r="AG81" s="141">
        <v>0.2</v>
      </c>
      <c r="AH81" s="70">
        <v>0.6</v>
      </c>
      <c r="AI81" s="142">
        <v>0.3</v>
      </c>
      <c r="AJ81" s="143">
        <f t="shared" si="7"/>
        <v>113.36000000000001</v>
      </c>
      <c r="BY81" s="147"/>
    </row>
    <row r="82" spans="1:77" x14ac:dyDescent="0.3">
      <c r="A82" s="80" t="s">
        <v>266</v>
      </c>
      <c r="B82" s="50" t="s">
        <v>44</v>
      </c>
      <c r="C82" s="50" t="s">
        <v>23</v>
      </c>
      <c r="D82" s="50">
        <v>10</v>
      </c>
      <c r="E82" s="53"/>
      <c r="F82" s="53"/>
      <c r="G82" s="70">
        <v>92</v>
      </c>
      <c r="H82" s="99">
        <f t="shared" si="4"/>
        <v>-14</v>
      </c>
      <c r="I82" s="70">
        <v>78</v>
      </c>
      <c r="J82" s="150">
        <v>105</v>
      </c>
      <c r="K82" s="99">
        <f t="shared" si="5"/>
        <v>27</v>
      </c>
      <c r="L82" s="151">
        <v>132</v>
      </c>
      <c r="M82" s="70">
        <v>118</v>
      </c>
      <c r="N82" s="99">
        <f t="shared" si="6"/>
        <v>26</v>
      </c>
      <c r="O82" s="70">
        <v>144</v>
      </c>
      <c r="P82" s="84">
        <v>0.92</v>
      </c>
      <c r="Q82" s="119"/>
      <c r="R82" s="119"/>
      <c r="S82" s="139">
        <v>343</v>
      </c>
      <c r="T82" s="70">
        <v>141</v>
      </c>
      <c r="U82" s="70">
        <v>4081</v>
      </c>
      <c r="V82" s="70">
        <v>28.9</v>
      </c>
      <c r="W82" s="70">
        <v>13.4</v>
      </c>
      <c r="X82" s="70">
        <v>38.6</v>
      </c>
      <c r="Y82" s="139">
        <v>31.5</v>
      </c>
      <c r="Z82" s="70">
        <v>69.099999999999994</v>
      </c>
      <c r="AA82" s="70">
        <v>0.9</v>
      </c>
      <c r="AB82" s="70">
        <v>0</v>
      </c>
      <c r="AC82" s="70">
        <v>0</v>
      </c>
      <c r="AD82" s="70">
        <v>0</v>
      </c>
      <c r="AE82" s="139">
        <v>0</v>
      </c>
      <c r="AF82" s="70">
        <v>0</v>
      </c>
      <c r="AG82" s="141">
        <v>0.7</v>
      </c>
      <c r="AH82" s="70">
        <v>5.2</v>
      </c>
      <c r="AI82" s="142">
        <v>3.3</v>
      </c>
      <c r="AJ82" s="143">
        <f t="shared" si="7"/>
        <v>272.55</v>
      </c>
      <c r="BY82" s="147"/>
    </row>
    <row r="83" spans="1:77" x14ac:dyDescent="0.3">
      <c r="A83" s="80" t="s">
        <v>267</v>
      </c>
      <c r="B83" s="50" t="s">
        <v>45</v>
      </c>
      <c r="C83" s="50" t="s">
        <v>27</v>
      </c>
      <c r="D83" s="50">
        <v>12</v>
      </c>
      <c r="E83" s="53"/>
      <c r="F83" s="53"/>
      <c r="G83" s="70">
        <v>83</v>
      </c>
      <c r="H83" s="99">
        <f t="shared" si="4"/>
        <v>-4</v>
      </c>
      <c r="I83" s="70">
        <v>79</v>
      </c>
      <c r="J83" s="150">
        <v>72</v>
      </c>
      <c r="K83" s="99">
        <f t="shared" si="5"/>
        <v>7</v>
      </c>
      <c r="L83" s="151">
        <v>79</v>
      </c>
      <c r="M83" s="70">
        <v>70</v>
      </c>
      <c r="N83" s="99">
        <f t="shared" si="6"/>
        <v>9</v>
      </c>
      <c r="O83" s="70">
        <v>79</v>
      </c>
      <c r="P83" s="84">
        <v>0.98</v>
      </c>
      <c r="Q83" s="119"/>
      <c r="R83" s="119"/>
      <c r="S83" s="139">
        <v>0</v>
      </c>
      <c r="T83" s="70">
        <v>0</v>
      </c>
      <c r="U83" s="70">
        <v>0</v>
      </c>
      <c r="V83" s="70">
        <v>0</v>
      </c>
      <c r="W83" s="70">
        <v>0</v>
      </c>
      <c r="X83" s="70">
        <v>0</v>
      </c>
      <c r="Y83" s="139">
        <v>0</v>
      </c>
      <c r="Z83" s="70">
        <v>0</v>
      </c>
      <c r="AA83" s="70">
        <v>0</v>
      </c>
      <c r="AB83" s="70">
        <v>67.7</v>
      </c>
      <c r="AC83" s="70">
        <v>843</v>
      </c>
      <c r="AD83" s="70">
        <v>6.2</v>
      </c>
      <c r="AE83" s="139">
        <v>0</v>
      </c>
      <c r="AF83" s="70">
        <v>0</v>
      </c>
      <c r="AG83" s="141">
        <v>0.2</v>
      </c>
      <c r="AH83" s="70">
        <v>0.5</v>
      </c>
      <c r="AI83" s="142">
        <v>0.3</v>
      </c>
      <c r="AJ83" s="143">
        <f t="shared" si="7"/>
        <v>121.30000000000001</v>
      </c>
      <c r="BY83" s="147"/>
    </row>
    <row r="84" spans="1:77" x14ac:dyDescent="0.3">
      <c r="A84" s="80" t="s">
        <v>268</v>
      </c>
      <c r="B84" s="50" t="s">
        <v>43</v>
      </c>
      <c r="C84" s="50" t="s">
        <v>33</v>
      </c>
      <c r="D84" s="50">
        <v>11</v>
      </c>
      <c r="E84" s="53"/>
      <c r="F84" s="53"/>
      <c r="G84" s="70">
        <v>65</v>
      </c>
      <c r="H84" s="99">
        <f t="shared" si="4"/>
        <v>15</v>
      </c>
      <c r="I84" s="70">
        <v>80</v>
      </c>
      <c r="J84" s="150">
        <v>92</v>
      </c>
      <c r="K84" s="99">
        <f t="shared" si="5"/>
        <v>-7</v>
      </c>
      <c r="L84" s="151">
        <v>85</v>
      </c>
      <c r="M84" s="70">
        <v>87</v>
      </c>
      <c r="N84" s="99">
        <f t="shared" si="6"/>
        <v>-5</v>
      </c>
      <c r="O84" s="70">
        <v>82</v>
      </c>
      <c r="P84" s="84">
        <v>0.91</v>
      </c>
      <c r="Q84" s="119"/>
      <c r="R84" s="119"/>
      <c r="S84" s="139">
        <v>0</v>
      </c>
      <c r="T84" s="70">
        <v>0</v>
      </c>
      <c r="U84" s="70">
        <v>0</v>
      </c>
      <c r="V84" s="70">
        <v>0</v>
      </c>
      <c r="W84" s="70">
        <v>0</v>
      </c>
      <c r="X84" s="70">
        <v>0</v>
      </c>
      <c r="Y84" s="139">
        <v>3.6</v>
      </c>
      <c r="Z84" s="70">
        <v>19.600000000000001</v>
      </c>
      <c r="AA84" s="70">
        <v>0.1</v>
      </c>
      <c r="AB84" s="70">
        <v>66.5</v>
      </c>
      <c r="AC84" s="70">
        <v>964</v>
      </c>
      <c r="AD84" s="70">
        <v>5.9</v>
      </c>
      <c r="AE84" s="139">
        <v>0</v>
      </c>
      <c r="AF84" s="70">
        <v>0</v>
      </c>
      <c r="AG84" s="141">
        <v>0.2</v>
      </c>
      <c r="AH84" s="70">
        <v>0.9</v>
      </c>
      <c r="AI84" s="142">
        <v>0.6</v>
      </c>
      <c r="AJ84" s="143">
        <f t="shared" si="7"/>
        <v>133.56000000000003</v>
      </c>
      <c r="BY84" s="147"/>
    </row>
    <row r="85" spans="1:77" x14ac:dyDescent="0.3">
      <c r="A85" s="80" t="s">
        <v>269</v>
      </c>
      <c r="B85" s="50" t="s">
        <v>43</v>
      </c>
      <c r="C85" s="50" t="s">
        <v>30</v>
      </c>
      <c r="D85" s="50">
        <v>6</v>
      </c>
      <c r="E85" s="53"/>
      <c r="F85" s="53"/>
      <c r="G85" s="70">
        <v>74</v>
      </c>
      <c r="H85" s="99">
        <f t="shared" si="4"/>
        <v>7</v>
      </c>
      <c r="I85" s="70">
        <v>81</v>
      </c>
      <c r="J85" s="150">
        <v>76</v>
      </c>
      <c r="K85" s="99">
        <f t="shared" si="5"/>
        <v>-14</v>
      </c>
      <c r="L85" s="151">
        <v>62</v>
      </c>
      <c r="M85" s="70">
        <v>59</v>
      </c>
      <c r="N85" s="99">
        <f t="shared" si="6"/>
        <v>241</v>
      </c>
      <c r="O85" s="70">
        <v>300</v>
      </c>
      <c r="P85" s="84">
        <v>0.93</v>
      </c>
      <c r="Q85" s="119"/>
      <c r="R85" s="119"/>
      <c r="S85" s="139">
        <v>0</v>
      </c>
      <c r="T85" s="70">
        <v>0</v>
      </c>
      <c r="U85" s="70">
        <v>0</v>
      </c>
      <c r="V85" s="70">
        <v>0</v>
      </c>
      <c r="W85" s="70">
        <v>0</v>
      </c>
      <c r="X85" s="70">
        <v>0</v>
      </c>
      <c r="Y85" s="139">
        <v>0</v>
      </c>
      <c r="Z85" s="70">
        <v>0</v>
      </c>
      <c r="AA85" s="70">
        <v>0</v>
      </c>
      <c r="AB85" s="70">
        <v>74.3</v>
      </c>
      <c r="AC85" s="70">
        <v>972</v>
      </c>
      <c r="AD85" s="70">
        <v>7.1</v>
      </c>
      <c r="AE85" s="139">
        <v>0</v>
      </c>
      <c r="AF85" s="70">
        <v>0</v>
      </c>
      <c r="AG85" s="141">
        <v>0.2</v>
      </c>
      <c r="AH85" s="70">
        <v>0.5</v>
      </c>
      <c r="AI85" s="142">
        <v>0.3</v>
      </c>
      <c r="AJ85" s="143">
        <f t="shared" si="7"/>
        <v>139.60000000000002</v>
      </c>
      <c r="BY85" s="147"/>
    </row>
    <row r="86" spans="1:77" x14ac:dyDescent="0.3">
      <c r="A86" s="80" t="s">
        <v>270</v>
      </c>
      <c r="B86" s="50" t="s">
        <v>43</v>
      </c>
      <c r="C86" s="50" t="s">
        <v>24</v>
      </c>
      <c r="D86" s="50">
        <v>11</v>
      </c>
      <c r="E86" s="53"/>
      <c r="F86" s="53"/>
      <c r="G86" s="70">
        <v>77</v>
      </c>
      <c r="H86" s="99">
        <f t="shared" si="4"/>
        <v>5</v>
      </c>
      <c r="I86" s="70">
        <v>82</v>
      </c>
      <c r="J86" s="150">
        <v>94</v>
      </c>
      <c r="K86" s="99">
        <f t="shared" si="5"/>
        <v>-14</v>
      </c>
      <c r="L86" s="151">
        <v>80</v>
      </c>
      <c r="M86" s="70">
        <v>80</v>
      </c>
      <c r="N86" s="99">
        <f t="shared" si="6"/>
        <v>-4</v>
      </c>
      <c r="O86" s="70">
        <v>76</v>
      </c>
      <c r="P86" s="84">
        <v>0.93</v>
      </c>
      <c r="Q86" s="119"/>
      <c r="R86" s="119"/>
      <c r="S86" s="139">
        <v>0</v>
      </c>
      <c r="T86" s="70">
        <v>0</v>
      </c>
      <c r="U86" s="70">
        <v>0</v>
      </c>
      <c r="V86" s="70">
        <v>0</v>
      </c>
      <c r="W86" s="70">
        <v>0</v>
      </c>
      <c r="X86" s="70">
        <v>0</v>
      </c>
      <c r="Y86" s="139">
        <v>0</v>
      </c>
      <c r="Z86" s="70">
        <v>0</v>
      </c>
      <c r="AA86" s="70">
        <v>0</v>
      </c>
      <c r="AB86" s="70">
        <v>79</v>
      </c>
      <c r="AC86" s="70">
        <v>1034</v>
      </c>
      <c r="AD86" s="70">
        <v>5.6</v>
      </c>
      <c r="AE86" s="139">
        <v>0</v>
      </c>
      <c r="AF86" s="70">
        <v>0</v>
      </c>
      <c r="AG86" s="141">
        <v>0.2</v>
      </c>
      <c r="AH86" s="70">
        <v>1.3</v>
      </c>
      <c r="AI86" s="142">
        <v>0.8</v>
      </c>
      <c r="AJ86" s="143">
        <f t="shared" si="7"/>
        <v>135.80000000000001</v>
      </c>
      <c r="BY86" s="147"/>
    </row>
    <row r="87" spans="1:77" x14ac:dyDescent="0.3">
      <c r="A87" s="80" t="s">
        <v>271</v>
      </c>
      <c r="B87" s="50" t="s">
        <v>44</v>
      </c>
      <c r="C87" s="50" t="s">
        <v>39</v>
      </c>
      <c r="D87" s="50">
        <v>4</v>
      </c>
      <c r="E87" s="53"/>
      <c r="F87" s="53"/>
      <c r="G87" s="70">
        <v>91</v>
      </c>
      <c r="H87" s="99">
        <f t="shared" si="4"/>
        <v>-8</v>
      </c>
      <c r="I87" s="70">
        <v>83</v>
      </c>
      <c r="J87" s="150">
        <v>95</v>
      </c>
      <c r="K87" s="99">
        <f t="shared" si="5"/>
        <v>-18</v>
      </c>
      <c r="L87" s="151">
        <v>77</v>
      </c>
      <c r="M87" s="70">
        <v>105</v>
      </c>
      <c r="N87" s="99">
        <f t="shared" si="6"/>
        <v>-22</v>
      </c>
      <c r="O87" s="70">
        <v>83</v>
      </c>
      <c r="P87" s="84">
        <v>0.94</v>
      </c>
      <c r="Q87" s="119"/>
      <c r="R87" s="119"/>
      <c r="S87" s="139">
        <v>267</v>
      </c>
      <c r="T87" s="70">
        <v>131</v>
      </c>
      <c r="U87" s="70">
        <v>3176</v>
      </c>
      <c r="V87" s="70">
        <v>25.3</v>
      </c>
      <c r="W87" s="70">
        <v>9</v>
      </c>
      <c r="X87" s="70">
        <v>48.2</v>
      </c>
      <c r="Y87" s="139">
        <v>88.8</v>
      </c>
      <c r="Z87" s="70">
        <v>482</v>
      </c>
      <c r="AA87" s="70">
        <v>1.5</v>
      </c>
      <c r="AB87" s="70">
        <v>0</v>
      </c>
      <c r="AC87" s="70">
        <v>0</v>
      </c>
      <c r="AD87" s="70">
        <v>0</v>
      </c>
      <c r="AE87" s="139">
        <v>0</v>
      </c>
      <c r="AF87" s="70">
        <v>0</v>
      </c>
      <c r="AG87" s="141">
        <v>0.6</v>
      </c>
      <c r="AH87" s="70">
        <v>9.1</v>
      </c>
      <c r="AI87" s="142">
        <v>5.7</v>
      </c>
      <c r="AJ87" s="143">
        <f t="shared" si="7"/>
        <v>266.24</v>
      </c>
      <c r="BY87" s="147"/>
    </row>
    <row r="88" spans="1:77" x14ac:dyDescent="0.3">
      <c r="A88" s="80" t="s">
        <v>272</v>
      </c>
      <c r="B88" s="50" t="s">
        <v>42</v>
      </c>
      <c r="C88" s="50" t="s">
        <v>30</v>
      </c>
      <c r="D88" s="50">
        <v>6</v>
      </c>
      <c r="E88" s="53"/>
      <c r="F88" s="53"/>
      <c r="G88" s="70">
        <v>100</v>
      </c>
      <c r="H88" s="99">
        <f t="shared" si="4"/>
        <v>-16</v>
      </c>
      <c r="I88" s="70">
        <v>84</v>
      </c>
      <c r="J88" s="150">
        <v>90</v>
      </c>
      <c r="K88" s="99">
        <f t="shared" si="5"/>
        <v>11</v>
      </c>
      <c r="L88" s="151">
        <v>101</v>
      </c>
      <c r="M88" s="70">
        <v>71</v>
      </c>
      <c r="N88" s="99">
        <f t="shared" si="6"/>
        <v>25</v>
      </c>
      <c r="O88" s="70">
        <v>96</v>
      </c>
      <c r="P88" s="84">
        <v>0.7</v>
      </c>
      <c r="Q88" s="119"/>
      <c r="R88" s="119"/>
      <c r="S88" s="139">
        <v>0</v>
      </c>
      <c r="T88" s="70">
        <v>0</v>
      </c>
      <c r="U88" s="70">
        <v>0</v>
      </c>
      <c r="V88" s="70">
        <v>0</v>
      </c>
      <c r="W88" s="70">
        <v>0</v>
      </c>
      <c r="X88" s="70">
        <v>0</v>
      </c>
      <c r="Y88" s="139">
        <v>119</v>
      </c>
      <c r="Z88" s="70">
        <v>487</v>
      </c>
      <c r="AA88" s="70">
        <v>2.9</v>
      </c>
      <c r="AB88" s="70">
        <v>64.400000000000006</v>
      </c>
      <c r="AC88" s="70">
        <v>501</v>
      </c>
      <c r="AD88" s="70">
        <v>2.2999999999999998</v>
      </c>
      <c r="AE88" s="139">
        <v>0</v>
      </c>
      <c r="AF88" s="70">
        <v>0</v>
      </c>
      <c r="AG88" s="141">
        <v>0.2</v>
      </c>
      <c r="AH88" s="70">
        <v>1.6</v>
      </c>
      <c r="AI88" s="142">
        <v>1</v>
      </c>
      <c r="AJ88" s="143">
        <f t="shared" si="7"/>
        <v>128.4</v>
      </c>
      <c r="BY88" s="147"/>
    </row>
    <row r="89" spans="1:77" x14ac:dyDescent="0.3">
      <c r="A89" s="80" t="s">
        <v>273</v>
      </c>
      <c r="B89" s="50" t="s">
        <v>42</v>
      </c>
      <c r="C89" s="50" t="s">
        <v>12</v>
      </c>
      <c r="D89" s="50">
        <v>10</v>
      </c>
      <c r="E89" s="53"/>
      <c r="F89" s="53"/>
      <c r="G89" s="70">
        <v>66</v>
      </c>
      <c r="H89" s="99">
        <f t="shared" si="4"/>
        <v>19</v>
      </c>
      <c r="I89" s="70">
        <v>85</v>
      </c>
      <c r="J89" s="150">
        <v>69</v>
      </c>
      <c r="K89" s="99">
        <f t="shared" si="5"/>
        <v>15</v>
      </c>
      <c r="L89" s="151">
        <v>84</v>
      </c>
      <c r="M89" s="70">
        <v>74</v>
      </c>
      <c r="N89" s="99">
        <f t="shared" si="6"/>
        <v>226</v>
      </c>
      <c r="O89" s="70">
        <v>300</v>
      </c>
      <c r="P89" s="84">
        <v>0.9</v>
      </c>
      <c r="Q89" s="119"/>
      <c r="R89" s="119"/>
      <c r="S89" s="139">
        <v>0</v>
      </c>
      <c r="T89" s="70">
        <v>0</v>
      </c>
      <c r="U89" s="70">
        <v>0</v>
      </c>
      <c r="V89" s="70">
        <v>0</v>
      </c>
      <c r="W89" s="70">
        <v>0</v>
      </c>
      <c r="X89" s="70">
        <v>0</v>
      </c>
      <c r="Y89" s="139">
        <v>206</v>
      </c>
      <c r="Z89" s="70">
        <v>771</v>
      </c>
      <c r="AA89" s="70">
        <v>7.2</v>
      </c>
      <c r="AB89" s="70">
        <v>29.5</v>
      </c>
      <c r="AC89" s="70">
        <v>239</v>
      </c>
      <c r="AD89" s="70">
        <v>0.6</v>
      </c>
      <c r="AE89" s="139">
        <v>0</v>
      </c>
      <c r="AF89" s="70">
        <v>0</v>
      </c>
      <c r="AG89" s="141">
        <v>0.2</v>
      </c>
      <c r="AH89" s="70">
        <v>3.1</v>
      </c>
      <c r="AI89" s="142">
        <v>2</v>
      </c>
      <c r="AJ89" s="143">
        <f t="shared" si="7"/>
        <v>144.19999999999999</v>
      </c>
      <c r="BY89" s="147"/>
    </row>
    <row r="90" spans="1:77" x14ac:dyDescent="0.3">
      <c r="A90" s="80" t="s">
        <v>384</v>
      </c>
      <c r="B90" s="50" t="s">
        <v>42</v>
      </c>
      <c r="C90" s="50" t="s">
        <v>10</v>
      </c>
      <c r="D90" s="50">
        <v>5</v>
      </c>
      <c r="E90" s="53"/>
      <c r="F90" s="53"/>
      <c r="G90" s="70">
        <v>78</v>
      </c>
      <c r="H90" s="99">
        <f t="shared" si="4"/>
        <v>8</v>
      </c>
      <c r="I90" s="70">
        <v>86</v>
      </c>
      <c r="J90" s="150">
        <v>89</v>
      </c>
      <c r="K90" s="99">
        <f t="shared" si="5"/>
        <v>-8</v>
      </c>
      <c r="L90" s="151">
        <v>81</v>
      </c>
      <c r="M90" s="70">
        <v>69</v>
      </c>
      <c r="N90" s="99">
        <f t="shared" si="6"/>
        <v>15</v>
      </c>
      <c r="O90" s="70">
        <v>84</v>
      </c>
      <c r="P90" s="84">
        <v>0.75</v>
      </c>
      <c r="Q90" s="119"/>
      <c r="R90" s="119"/>
      <c r="S90" s="139">
        <v>0</v>
      </c>
      <c r="T90" s="70">
        <v>0</v>
      </c>
      <c r="U90" s="70">
        <v>0</v>
      </c>
      <c r="V90" s="70">
        <v>0</v>
      </c>
      <c r="W90" s="70">
        <v>0</v>
      </c>
      <c r="X90" s="70">
        <v>0</v>
      </c>
      <c r="Y90" s="139">
        <v>176</v>
      </c>
      <c r="Z90" s="70">
        <v>690</v>
      </c>
      <c r="AA90" s="70">
        <v>5.6</v>
      </c>
      <c r="AB90" s="70">
        <v>23.9</v>
      </c>
      <c r="AC90" s="70">
        <v>198</v>
      </c>
      <c r="AD90" s="70">
        <v>0.6</v>
      </c>
      <c r="AE90" s="139">
        <v>0</v>
      </c>
      <c r="AF90" s="70">
        <v>0</v>
      </c>
      <c r="AG90" s="141">
        <v>0.2</v>
      </c>
      <c r="AH90" s="70">
        <v>1.7</v>
      </c>
      <c r="AI90" s="142">
        <v>1</v>
      </c>
      <c r="AJ90" s="143">
        <f t="shared" si="7"/>
        <v>124.39999999999999</v>
      </c>
      <c r="BY90" s="147"/>
    </row>
    <row r="91" spans="1:77" x14ac:dyDescent="0.3">
      <c r="A91" s="80" t="s">
        <v>274</v>
      </c>
      <c r="B91" s="50" t="s">
        <v>44</v>
      </c>
      <c r="C91" s="50" t="s">
        <v>37</v>
      </c>
      <c r="D91" s="50">
        <v>9</v>
      </c>
      <c r="E91" s="53"/>
      <c r="F91" s="53"/>
      <c r="G91" s="70">
        <v>71</v>
      </c>
      <c r="H91" s="99">
        <f t="shared" si="4"/>
        <v>16</v>
      </c>
      <c r="I91" s="70">
        <v>87</v>
      </c>
      <c r="J91" s="150">
        <v>96</v>
      </c>
      <c r="K91" s="99">
        <f t="shared" si="5"/>
        <v>-9</v>
      </c>
      <c r="L91" s="151">
        <v>87</v>
      </c>
      <c r="M91" s="70">
        <v>83</v>
      </c>
      <c r="N91" s="99">
        <f t="shared" si="6"/>
        <v>5</v>
      </c>
      <c r="O91" s="70">
        <v>88</v>
      </c>
      <c r="P91" s="84">
        <v>0.93</v>
      </c>
      <c r="Q91" s="119"/>
      <c r="R91" s="119"/>
      <c r="S91" s="139">
        <v>321</v>
      </c>
      <c r="T91" s="70">
        <v>181</v>
      </c>
      <c r="U91" s="70">
        <v>3977</v>
      </c>
      <c r="V91" s="70">
        <v>28.7</v>
      </c>
      <c r="W91" s="70">
        <v>16.7</v>
      </c>
      <c r="X91" s="70">
        <v>38.799999999999997</v>
      </c>
      <c r="Y91" s="139">
        <v>38.4</v>
      </c>
      <c r="Z91" s="70">
        <v>193</v>
      </c>
      <c r="AA91" s="70">
        <v>0.9</v>
      </c>
      <c r="AB91" s="70">
        <v>0</v>
      </c>
      <c r="AC91" s="70">
        <v>0</v>
      </c>
      <c r="AD91" s="70">
        <v>0</v>
      </c>
      <c r="AE91" s="139">
        <v>0</v>
      </c>
      <c r="AF91" s="70">
        <v>0</v>
      </c>
      <c r="AG91" s="141">
        <v>0.7</v>
      </c>
      <c r="AH91" s="70">
        <v>7.1</v>
      </c>
      <c r="AI91" s="142">
        <v>4.4000000000000004</v>
      </c>
      <c r="AJ91" s="143">
        <f t="shared" si="7"/>
        <v>274.47999999999996</v>
      </c>
      <c r="BY91" s="147"/>
    </row>
    <row r="92" spans="1:77" x14ac:dyDescent="0.3">
      <c r="A92" s="80" t="s">
        <v>275</v>
      </c>
      <c r="B92" s="50" t="s">
        <v>44</v>
      </c>
      <c r="C92" s="50" t="s">
        <v>21</v>
      </c>
      <c r="D92" s="50">
        <v>8</v>
      </c>
      <c r="E92" s="53"/>
      <c r="F92" s="53"/>
      <c r="G92" s="70">
        <v>89</v>
      </c>
      <c r="H92" s="99">
        <f t="shared" si="4"/>
        <v>-1</v>
      </c>
      <c r="I92" s="70">
        <v>88</v>
      </c>
      <c r="J92" s="150">
        <v>73</v>
      </c>
      <c r="K92" s="99">
        <f t="shared" si="5"/>
        <v>1</v>
      </c>
      <c r="L92" s="151">
        <v>74</v>
      </c>
      <c r="M92" s="70">
        <v>89</v>
      </c>
      <c r="N92" s="99">
        <f t="shared" si="6"/>
        <v>211</v>
      </c>
      <c r="O92" s="70">
        <v>300</v>
      </c>
      <c r="P92" s="84">
        <v>0.94</v>
      </c>
      <c r="Q92" s="119"/>
      <c r="R92" s="119"/>
      <c r="S92" s="139">
        <v>262</v>
      </c>
      <c r="T92" s="70">
        <v>160</v>
      </c>
      <c r="U92" s="70">
        <v>3236</v>
      </c>
      <c r="V92" s="70">
        <v>22.7</v>
      </c>
      <c r="W92" s="70">
        <v>9.5</v>
      </c>
      <c r="X92" s="70">
        <v>42.7</v>
      </c>
      <c r="Y92" s="139">
        <v>97.8</v>
      </c>
      <c r="Z92" s="70">
        <v>665</v>
      </c>
      <c r="AA92" s="70">
        <v>1.6</v>
      </c>
      <c r="AB92" s="70">
        <v>0</v>
      </c>
      <c r="AC92" s="70">
        <v>0</v>
      </c>
      <c r="AD92" s="70">
        <v>0</v>
      </c>
      <c r="AE92" s="139">
        <v>0</v>
      </c>
      <c r="AF92" s="70">
        <v>0</v>
      </c>
      <c r="AG92" s="141">
        <v>0.6</v>
      </c>
      <c r="AH92" s="70">
        <v>7.8</v>
      </c>
      <c r="AI92" s="142">
        <v>4.9000000000000004</v>
      </c>
      <c r="AJ92" s="143">
        <f t="shared" si="7"/>
        <v>278.24</v>
      </c>
      <c r="BY92" s="147"/>
    </row>
    <row r="93" spans="1:77" x14ac:dyDescent="0.3">
      <c r="A93" s="80" t="s">
        <v>276</v>
      </c>
      <c r="B93" s="50" t="s">
        <v>43</v>
      </c>
      <c r="C93" s="50" t="s">
        <v>20</v>
      </c>
      <c r="D93" s="50">
        <v>11</v>
      </c>
      <c r="E93" s="53"/>
      <c r="F93" s="53"/>
      <c r="G93" s="70">
        <v>104</v>
      </c>
      <c r="H93" s="99">
        <f t="shared" si="4"/>
        <v>-15</v>
      </c>
      <c r="I93" s="70">
        <v>89</v>
      </c>
      <c r="J93" s="150">
        <v>126</v>
      </c>
      <c r="K93" s="99">
        <f t="shared" si="5"/>
        <v>-33</v>
      </c>
      <c r="L93" s="151">
        <v>93</v>
      </c>
      <c r="M93" s="70">
        <v>127</v>
      </c>
      <c r="N93" s="99">
        <f t="shared" si="6"/>
        <v>-42</v>
      </c>
      <c r="O93" s="70">
        <v>85</v>
      </c>
      <c r="P93" s="84">
        <v>0.79</v>
      </c>
      <c r="Q93" s="119"/>
      <c r="R93" s="119"/>
      <c r="S93" s="139">
        <v>0</v>
      </c>
      <c r="T93" s="70">
        <v>0</v>
      </c>
      <c r="U93" s="70">
        <v>0</v>
      </c>
      <c r="V93" s="70">
        <v>0</v>
      </c>
      <c r="W93" s="70">
        <v>0</v>
      </c>
      <c r="X93" s="70">
        <v>0</v>
      </c>
      <c r="Y93" s="139">
        <v>0</v>
      </c>
      <c r="Z93" s="70">
        <v>0</v>
      </c>
      <c r="AA93" s="70">
        <v>0</v>
      </c>
      <c r="AB93" s="70">
        <v>69.7</v>
      </c>
      <c r="AC93" s="70">
        <v>922</v>
      </c>
      <c r="AD93" s="70">
        <v>4.3</v>
      </c>
      <c r="AE93" s="139">
        <v>0</v>
      </c>
      <c r="AF93" s="70">
        <v>0</v>
      </c>
      <c r="AG93" s="141">
        <v>0.2</v>
      </c>
      <c r="AH93" s="70">
        <v>0.5</v>
      </c>
      <c r="AI93" s="142">
        <v>0.3</v>
      </c>
      <c r="AJ93" s="143">
        <f t="shared" si="7"/>
        <v>117.80000000000001</v>
      </c>
      <c r="BY93" s="147"/>
    </row>
    <row r="94" spans="1:77" x14ac:dyDescent="0.3">
      <c r="A94" s="80" t="s">
        <v>277</v>
      </c>
      <c r="B94" s="50" t="s">
        <v>43</v>
      </c>
      <c r="C94" s="50" t="s">
        <v>11</v>
      </c>
      <c r="D94" s="50">
        <v>4</v>
      </c>
      <c r="E94" s="53"/>
      <c r="F94" s="53"/>
      <c r="G94" s="70">
        <v>94</v>
      </c>
      <c r="H94" s="99">
        <f t="shared" si="4"/>
        <v>-4</v>
      </c>
      <c r="I94" s="70">
        <v>90</v>
      </c>
      <c r="J94" s="150">
        <v>77</v>
      </c>
      <c r="K94" s="99">
        <f t="shared" si="5"/>
        <v>17</v>
      </c>
      <c r="L94" s="151">
        <v>94</v>
      </c>
      <c r="M94" s="70">
        <v>81</v>
      </c>
      <c r="N94" s="99">
        <f t="shared" si="6"/>
        <v>11</v>
      </c>
      <c r="O94" s="70">
        <v>92</v>
      </c>
      <c r="P94" s="84">
        <v>0.9</v>
      </c>
      <c r="Q94" s="119"/>
      <c r="R94" s="119"/>
      <c r="S94" s="139">
        <v>0</v>
      </c>
      <c r="T94" s="70">
        <v>0</v>
      </c>
      <c r="U94" s="70">
        <v>0</v>
      </c>
      <c r="V94" s="70">
        <v>0</v>
      </c>
      <c r="W94" s="70">
        <v>0</v>
      </c>
      <c r="X94" s="70">
        <v>0</v>
      </c>
      <c r="Y94" s="139">
        <v>2.2000000000000002</v>
      </c>
      <c r="Z94" s="70">
        <v>12.2</v>
      </c>
      <c r="AA94" s="70">
        <v>0</v>
      </c>
      <c r="AB94" s="70">
        <v>69.900000000000006</v>
      </c>
      <c r="AC94" s="70">
        <v>924</v>
      </c>
      <c r="AD94" s="70">
        <v>6.7</v>
      </c>
      <c r="AE94" s="139">
        <v>0</v>
      </c>
      <c r="AF94" s="70">
        <v>0</v>
      </c>
      <c r="AG94" s="141">
        <v>0.2</v>
      </c>
      <c r="AH94" s="70">
        <v>1</v>
      </c>
      <c r="AI94" s="142">
        <v>0.6</v>
      </c>
      <c r="AJ94" s="143">
        <f t="shared" si="7"/>
        <v>133.02000000000001</v>
      </c>
      <c r="BY94" s="147"/>
    </row>
    <row r="95" spans="1:77" x14ac:dyDescent="0.3">
      <c r="A95" s="80" t="s">
        <v>278</v>
      </c>
      <c r="B95" s="50" t="s">
        <v>43</v>
      </c>
      <c r="C95" s="50" t="s">
        <v>32</v>
      </c>
      <c r="D95" s="50">
        <v>5</v>
      </c>
      <c r="E95" s="53"/>
      <c r="F95" s="53"/>
      <c r="G95" s="70">
        <v>69</v>
      </c>
      <c r="H95" s="99">
        <f t="shared" si="4"/>
        <v>22</v>
      </c>
      <c r="I95" s="70">
        <v>91</v>
      </c>
      <c r="J95" s="150">
        <v>78</v>
      </c>
      <c r="K95" s="99">
        <f t="shared" si="5"/>
        <v>5</v>
      </c>
      <c r="L95" s="151">
        <v>83</v>
      </c>
      <c r="M95" s="70">
        <v>56</v>
      </c>
      <c r="N95" s="99">
        <f t="shared" si="6"/>
        <v>25</v>
      </c>
      <c r="O95" s="70">
        <v>81</v>
      </c>
      <c r="P95" s="84">
        <v>0.92</v>
      </c>
      <c r="Q95" s="119"/>
      <c r="R95" s="119"/>
      <c r="S95" s="139">
        <v>0</v>
      </c>
      <c r="T95" s="70">
        <v>0</v>
      </c>
      <c r="U95" s="70">
        <v>0</v>
      </c>
      <c r="V95" s="70">
        <v>0</v>
      </c>
      <c r="W95" s="70">
        <v>0</v>
      </c>
      <c r="X95" s="70">
        <v>0</v>
      </c>
      <c r="Y95" s="139">
        <v>4.2</v>
      </c>
      <c r="Z95" s="70">
        <v>23.1</v>
      </c>
      <c r="AA95" s="70">
        <v>0.1</v>
      </c>
      <c r="AB95" s="70">
        <v>72.8</v>
      </c>
      <c r="AC95" s="70">
        <v>1099</v>
      </c>
      <c r="AD95" s="70">
        <v>5.8</v>
      </c>
      <c r="AE95" s="139">
        <v>0</v>
      </c>
      <c r="AF95" s="70">
        <v>0</v>
      </c>
      <c r="AG95" s="141">
        <v>0.2</v>
      </c>
      <c r="AH95" s="70">
        <v>0.5</v>
      </c>
      <c r="AI95" s="142">
        <v>0.3</v>
      </c>
      <c r="AJ95" s="143">
        <f t="shared" si="7"/>
        <v>147.41000000000003</v>
      </c>
      <c r="BY95" s="147"/>
    </row>
    <row r="96" spans="1:77" x14ac:dyDescent="0.3">
      <c r="A96" s="80" t="s">
        <v>279</v>
      </c>
      <c r="B96" s="50" t="s">
        <v>42</v>
      </c>
      <c r="C96" s="50" t="s">
        <v>46</v>
      </c>
      <c r="D96" s="50">
        <v>4</v>
      </c>
      <c r="E96" s="53" t="s">
        <v>428</v>
      </c>
      <c r="F96" s="53"/>
      <c r="G96" s="70">
        <v>88</v>
      </c>
      <c r="H96" s="99">
        <f t="shared" si="4"/>
        <v>4</v>
      </c>
      <c r="I96" s="70">
        <v>92</v>
      </c>
      <c r="J96" s="150">
        <v>119</v>
      </c>
      <c r="K96" s="99">
        <f t="shared" si="5"/>
        <v>6</v>
      </c>
      <c r="L96" s="151">
        <v>125</v>
      </c>
      <c r="M96" s="70">
        <v>120</v>
      </c>
      <c r="N96" s="99">
        <f t="shared" si="6"/>
        <v>-10</v>
      </c>
      <c r="O96" s="70">
        <v>110</v>
      </c>
      <c r="P96" s="84">
        <v>0.41</v>
      </c>
      <c r="Q96" s="119"/>
      <c r="R96" s="119"/>
      <c r="S96" s="139">
        <v>0</v>
      </c>
      <c r="T96" s="70">
        <v>0</v>
      </c>
      <c r="U96" s="70">
        <v>0</v>
      </c>
      <c r="V96" s="70">
        <v>0</v>
      </c>
      <c r="W96" s="70">
        <v>0</v>
      </c>
      <c r="X96" s="70">
        <v>0</v>
      </c>
      <c r="Y96" s="139">
        <v>128</v>
      </c>
      <c r="Z96" s="70">
        <v>541</v>
      </c>
      <c r="AA96" s="70">
        <v>4.2</v>
      </c>
      <c r="AB96" s="70">
        <v>26.6</v>
      </c>
      <c r="AC96" s="70">
        <v>221</v>
      </c>
      <c r="AD96" s="70">
        <v>0.8</v>
      </c>
      <c r="AE96" s="139">
        <v>0</v>
      </c>
      <c r="AF96" s="70">
        <v>0</v>
      </c>
      <c r="AG96" s="141">
        <v>0.2</v>
      </c>
      <c r="AH96" s="70">
        <v>2</v>
      </c>
      <c r="AI96" s="142">
        <v>1.3</v>
      </c>
      <c r="AJ96" s="143">
        <f t="shared" si="7"/>
        <v>104.00000000000001</v>
      </c>
      <c r="BY96" s="147"/>
    </row>
    <row r="97" spans="1:77" x14ac:dyDescent="0.3">
      <c r="A97" s="80" t="s">
        <v>280</v>
      </c>
      <c r="B97" s="50" t="s">
        <v>43</v>
      </c>
      <c r="C97" s="50" t="s">
        <v>47</v>
      </c>
      <c r="D97" s="50">
        <v>7</v>
      </c>
      <c r="E97" s="53" t="s">
        <v>428</v>
      </c>
      <c r="F97" s="53"/>
      <c r="G97" s="70">
        <v>99</v>
      </c>
      <c r="H97" s="99">
        <f t="shared" si="4"/>
        <v>-6</v>
      </c>
      <c r="I97" s="70">
        <v>93</v>
      </c>
      <c r="J97" s="150">
        <v>120</v>
      </c>
      <c r="K97" s="99">
        <f t="shared" si="5"/>
        <v>-28</v>
      </c>
      <c r="L97" s="151">
        <v>92</v>
      </c>
      <c r="M97" s="70">
        <v>155</v>
      </c>
      <c r="N97" s="99">
        <f t="shared" si="6"/>
        <v>-62</v>
      </c>
      <c r="O97" s="70">
        <v>93</v>
      </c>
      <c r="P97" s="84">
        <v>0.85</v>
      </c>
      <c r="Q97" s="119"/>
      <c r="R97" s="119"/>
      <c r="S97" s="139">
        <v>0</v>
      </c>
      <c r="T97" s="70">
        <v>0</v>
      </c>
      <c r="U97" s="70">
        <v>0</v>
      </c>
      <c r="V97" s="70">
        <v>0</v>
      </c>
      <c r="W97" s="70">
        <v>0</v>
      </c>
      <c r="X97" s="70">
        <v>0</v>
      </c>
      <c r="Y97" s="139">
        <v>0</v>
      </c>
      <c r="Z97" s="70">
        <v>0</v>
      </c>
      <c r="AA97" s="70">
        <v>0</v>
      </c>
      <c r="AB97" s="70">
        <v>58.4</v>
      </c>
      <c r="AC97" s="70">
        <v>876</v>
      </c>
      <c r="AD97" s="70">
        <v>4.7</v>
      </c>
      <c r="AE97" s="139">
        <v>0</v>
      </c>
      <c r="AF97" s="70">
        <v>0</v>
      </c>
      <c r="AG97" s="141">
        <v>0.2</v>
      </c>
      <c r="AH97" s="70">
        <v>0.8</v>
      </c>
      <c r="AI97" s="142">
        <v>0.5</v>
      </c>
      <c r="AJ97" s="143">
        <f t="shared" si="7"/>
        <v>115.2</v>
      </c>
      <c r="BY97" s="147"/>
    </row>
    <row r="98" spans="1:77" x14ac:dyDescent="0.3">
      <c r="A98" s="80" t="s">
        <v>281</v>
      </c>
      <c r="B98" s="50" t="s">
        <v>42</v>
      </c>
      <c r="C98" s="50" t="s">
        <v>38</v>
      </c>
      <c r="D98" s="50">
        <v>9</v>
      </c>
      <c r="E98" s="53"/>
      <c r="F98" s="53"/>
      <c r="G98" s="70">
        <v>103</v>
      </c>
      <c r="H98" s="99">
        <f t="shared" si="4"/>
        <v>-9</v>
      </c>
      <c r="I98" s="70">
        <v>94</v>
      </c>
      <c r="J98" s="150">
        <v>99</v>
      </c>
      <c r="K98" s="99">
        <f t="shared" si="5"/>
        <v>6</v>
      </c>
      <c r="L98" s="151">
        <v>105</v>
      </c>
      <c r="M98" s="70">
        <v>95</v>
      </c>
      <c r="N98" s="99">
        <f t="shared" si="6"/>
        <v>-1</v>
      </c>
      <c r="O98" s="70">
        <v>94</v>
      </c>
      <c r="P98" s="84">
        <v>0.59</v>
      </c>
      <c r="Q98" s="119"/>
      <c r="R98" s="119"/>
      <c r="S98" s="139">
        <v>0</v>
      </c>
      <c r="T98" s="70">
        <v>0</v>
      </c>
      <c r="U98" s="70">
        <v>0</v>
      </c>
      <c r="V98" s="70">
        <v>0</v>
      </c>
      <c r="W98" s="70">
        <v>0</v>
      </c>
      <c r="X98" s="70">
        <v>0</v>
      </c>
      <c r="Y98" s="139">
        <v>142</v>
      </c>
      <c r="Z98" s="70">
        <v>606</v>
      </c>
      <c r="AA98" s="70">
        <v>5.8</v>
      </c>
      <c r="AB98" s="70">
        <v>32.6</v>
      </c>
      <c r="AC98" s="70">
        <v>266</v>
      </c>
      <c r="AD98" s="70">
        <v>0.5</v>
      </c>
      <c r="AE98" s="139">
        <v>0</v>
      </c>
      <c r="AF98" s="70">
        <v>0</v>
      </c>
      <c r="AG98" s="141">
        <v>0.2</v>
      </c>
      <c r="AH98" s="70">
        <v>2.2000000000000002</v>
      </c>
      <c r="AI98" s="142">
        <v>1.4</v>
      </c>
      <c r="AJ98" s="143">
        <f t="shared" si="7"/>
        <v>122.60000000000001</v>
      </c>
      <c r="BY98" s="147"/>
    </row>
    <row r="99" spans="1:77" x14ac:dyDescent="0.3">
      <c r="A99" s="80" t="s">
        <v>282</v>
      </c>
      <c r="B99" s="50" t="s">
        <v>45</v>
      </c>
      <c r="C99" s="50" t="s">
        <v>13</v>
      </c>
      <c r="D99" s="50">
        <v>11</v>
      </c>
      <c r="E99" s="53" t="s">
        <v>431</v>
      </c>
      <c r="F99" s="53"/>
      <c r="G99" s="70">
        <v>105</v>
      </c>
      <c r="H99" s="99">
        <f t="shared" si="4"/>
        <v>-10</v>
      </c>
      <c r="I99" s="70">
        <v>95</v>
      </c>
      <c r="J99" s="150">
        <v>75</v>
      </c>
      <c r="K99" s="99">
        <f t="shared" si="5"/>
        <v>16</v>
      </c>
      <c r="L99" s="151">
        <v>91</v>
      </c>
      <c r="M99" s="70">
        <v>90</v>
      </c>
      <c r="N99" s="99">
        <f t="shared" si="6"/>
        <v>8</v>
      </c>
      <c r="O99" s="70">
        <v>98</v>
      </c>
      <c r="P99" s="84">
        <v>0.92</v>
      </c>
      <c r="Q99" s="119"/>
      <c r="R99" s="119"/>
      <c r="S99" s="139">
        <v>0</v>
      </c>
      <c r="T99" s="70">
        <v>0</v>
      </c>
      <c r="U99" s="70">
        <v>0</v>
      </c>
      <c r="V99" s="70">
        <v>0</v>
      </c>
      <c r="W99" s="70">
        <v>0</v>
      </c>
      <c r="X99" s="70">
        <v>0</v>
      </c>
      <c r="Y99" s="139">
        <v>0</v>
      </c>
      <c r="Z99" s="70">
        <v>0</v>
      </c>
      <c r="AA99" s="70">
        <v>0</v>
      </c>
      <c r="AB99" s="70">
        <v>61.1</v>
      </c>
      <c r="AC99" s="70">
        <v>697</v>
      </c>
      <c r="AD99" s="70">
        <v>5.4</v>
      </c>
      <c r="AE99" s="139">
        <v>0</v>
      </c>
      <c r="AF99" s="70">
        <v>0</v>
      </c>
      <c r="AG99" s="141">
        <v>0.2</v>
      </c>
      <c r="AH99" s="70">
        <v>0.4</v>
      </c>
      <c r="AI99" s="142">
        <v>0.3</v>
      </c>
      <c r="AJ99" s="143">
        <f t="shared" si="7"/>
        <v>101.90000000000002</v>
      </c>
      <c r="BY99" s="147"/>
    </row>
    <row r="100" spans="1:77" x14ac:dyDescent="0.3">
      <c r="A100" s="80" t="s">
        <v>283</v>
      </c>
      <c r="B100" s="50" t="s">
        <v>43</v>
      </c>
      <c r="C100" s="50" t="s">
        <v>30</v>
      </c>
      <c r="D100" s="50">
        <v>6</v>
      </c>
      <c r="E100" s="53" t="s">
        <v>428</v>
      </c>
      <c r="F100" s="53"/>
      <c r="G100" s="70">
        <v>84</v>
      </c>
      <c r="H100" s="99">
        <f t="shared" si="4"/>
        <v>12</v>
      </c>
      <c r="I100" s="70">
        <v>96</v>
      </c>
      <c r="J100" s="150">
        <v>103</v>
      </c>
      <c r="K100" s="99">
        <f t="shared" si="5"/>
        <v>7</v>
      </c>
      <c r="L100" s="151">
        <v>110</v>
      </c>
      <c r="M100" s="70">
        <v>78</v>
      </c>
      <c r="N100" s="99">
        <f t="shared" si="6"/>
        <v>23</v>
      </c>
      <c r="O100" s="70">
        <v>101</v>
      </c>
      <c r="P100" s="84">
        <v>0.88</v>
      </c>
      <c r="Q100" s="119"/>
      <c r="R100" s="119"/>
      <c r="S100" s="139">
        <v>0</v>
      </c>
      <c r="T100" s="70">
        <v>0</v>
      </c>
      <c r="U100" s="70">
        <v>0</v>
      </c>
      <c r="V100" s="70">
        <v>0</v>
      </c>
      <c r="W100" s="70">
        <v>0</v>
      </c>
      <c r="X100" s="70">
        <v>0</v>
      </c>
      <c r="Y100" s="139">
        <v>3.9</v>
      </c>
      <c r="Z100" s="70">
        <v>21.9</v>
      </c>
      <c r="AA100" s="70">
        <v>0</v>
      </c>
      <c r="AB100" s="70">
        <v>69.400000000000006</v>
      </c>
      <c r="AC100" s="70">
        <v>821</v>
      </c>
      <c r="AD100" s="70">
        <v>5.0999999999999996</v>
      </c>
      <c r="AE100" s="139">
        <v>121</v>
      </c>
      <c r="AF100" s="70">
        <v>0.1</v>
      </c>
      <c r="AG100" s="141">
        <v>0.2</v>
      </c>
      <c r="AH100" s="70">
        <v>1</v>
      </c>
      <c r="AI100" s="142">
        <v>0.6</v>
      </c>
      <c r="AJ100" s="143">
        <f t="shared" si="7"/>
        <v>114.68999999999998</v>
      </c>
      <c r="BY100" s="147"/>
    </row>
    <row r="101" spans="1:77" x14ac:dyDescent="0.3">
      <c r="A101" s="80" t="s">
        <v>284</v>
      </c>
      <c r="B101" s="50" t="s">
        <v>43</v>
      </c>
      <c r="C101" s="50" t="s">
        <v>35</v>
      </c>
      <c r="D101" s="50">
        <v>7</v>
      </c>
      <c r="E101" s="53"/>
      <c r="F101" s="53"/>
      <c r="G101" s="70">
        <v>110</v>
      </c>
      <c r="H101" s="99">
        <f t="shared" si="4"/>
        <v>-13</v>
      </c>
      <c r="I101" s="70">
        <v>97</v>
      </c>
      <c r="J101" s="150">
        <v>109</v>
      </c>
      <c r="K101" s="99">
        <f t="shared" si="5"/>
        <v>36</v>
      </c>
      <c r="L101" s="151">
        <v>145</v>
      </c>
      <c r="M101" s="70">
        <v>148</v>
      </c>
      <c r="N101" s="99">
        <f t="shared" si="6"/>
        <v>-19</v>
      </c>
      <c r="O101" s="70">
        <v>129</v>
      </c>
      <c r="P101" s="84">
        <v>0.83</v>
      </c>
      <c r="Q101" s="119"/>
      <c r="R101" s="119"/>
      <c r="S101" s="139">
        <v>0</v>
      </c>
      <c r="T101" s="70">
        <v>0</v>
      </c>
      <c r="U101" s="70">
        <v>0</v>
      </c>
      <c r="V101" s="70">
        <v>0</v>
      </c>
      <c r="W101" s="70">
        <v>0</v>
      </c>
      <c r="X101" s="70">
        <v>0</v>
      </c>
      <c r="Y101" s="139">
        <v>0</v>
      </c>
      <c r="Z101" s="70">
        <v>0</v>
      </c>
      <c r="AA101" s="70">
        <v>0</v>
      </c>
      <c r="AB101" s="70">
        <v>43.7</v>
      </c>
      <c r="AC101" s="70">
        <v>638</v>
      </c>
      <c r="AD101" s="70">
        <v>5.4</v>
      </c>
      <c r="AE101" s="139">
        <v>0</v>
      </c>
      <c r="AF101" s="70">
        <v>0</v>
      </c>
      <c r="AG101" s="141">
        <v>0.2</v>
      </c>
      <c r="AH101" s="70">
        <v>0.3</v>
      </c>
      <c r="AI101" s="142">
        <v>0.2</v>
      </c>
      <c r="AJ101" s="143">
        <f t="shared" si="7"/>
        <v>96.2</v>
      </c>
      <c r="BY101" s="147"/>
    </row>
    <row r="102" spans="1:77" x14ac:dyDescent="0.3">
      <c r="A102" s="80" t="s">
        <v>285</v>
      </c>
      <c r="B102" s="50" t="s">
        <v>43</v>
      </c>
      <c r="C102" s="50" t="s">
        <v>34</v>
      </c>
      <c r="D102" s="50">
        <v>6</v>
      </c>
      <c r="E102" s="53"/>
      <c r="F102" s="53"/>
      <c r="G102" s="70">
        <v>107</v>
      </c>
      <c r="H102" s="99">
        <f t="shared" si="4"/>
        <v>-9</v>
      </c>
      <c r="I102" s="70">
        <v>98</v>
      </c>
      <c r="J102" s="150">
        <v>112</v>
      </c>
      <c r="K102" s="99">
        <f t="shared" si="5"/>
        <v>-26</v>
      </c>
      <c r="L102" s="151">
        <v>86</v>
      </c>
      <c r="M102" s="70">
        <v>68</v>
      </c>
      <c r="N102" s="99">
        <f t="shared" si="6"/>
        <v>22</v>
      </c>
      <c r="O102" s="70">
        <v>90</v>
      </c>
      <c r="P102" s="84">
        <v>0.82</v>
      </c>
      <c r="Q102" s="119"/>
      <c r="R102" s="119"/>
      <c r="S102" s="139">
        <v>0</v>
      </c>
      <c r="T102" s="70">
        <v>0</v>
      </c>
      <c r="U102" s="70">
        <v>0</v>
      </c>
      <c r="V102" s="70">
        <v>0</v>
      </c>
      <c r="W102" s="70">
        <v>0</v>
      </c>
      <c r="X102" s="70">
        <v>0</v>
      </c>
      <c r="Y102" s="139">
        <v>0</v>
      </c>
      <c r="Z102" s="70">
        <v>0</v>
      </c>
      <c r="AA102" s="70">
        <v>0</v>
      </c>
      <c r="AB102" s="70">
        <v>70.900000000000006</v>
      </c>
      <c r="AC102" s="70">
        <v>911</v>
      </c>
      <c r="AD102" s="70">
        <v>4.8</v>
      </c>
      <c r="AE102" s="139">
        <v>0</v>
      </c>
      <c r="AF102" s="70">
        <v>0</v>
      </c>
      <c r="AG102" s="141">
        <v>0.2</v>
      </c>
      <c r="AH102" s="70">
        <v>0.5</v>
      </c>
      <c r="AI102" s="142">
        <v>0.3</v>
      </c>
      <c r="AJ102" s="143">
        <f t="shared" si="7"/>
        <v>119.7</v>
      </c>
      <c r="BY102" s="147"/>
    </row>
    <row r="103" spans="1:77" x14ac:dyDescent="0.3">
      <c r="A103" s="80" t="s">
        <v>286</v>
      </c>
      <c r="B103" s="50" t="s">
        <v>45</v>
      </c>
      <c r="C103" s="50" t="s">
        <v>17</v>
      </c>
      <c r="D103" s="50">
        <v>10</v>
      </c>
      <c r="E103" s="53" t="s">
        <v>431</v>
      </c>
      <c r="F103" s="53"/>
      <c r="G103" s="70">
        <v>86</v>
      </c>
      <c r="H103" s="99">
        <f t="shared" si="4"/>
        <v>13</v>
      </c>
      <c r="I103" s="70">
        <v>99</v>
      </c>
      <c r="J103" s="150">
        <v>87</v>
      </c>
      <c r="K103" s="99">
        <f t="shared" si="5"/>
        <v>2</v>
      </c>
      <c r="L103" s="151">
        <v>89</v>
      </c>
      <c r="M103" s="70">
        <v>84</v>
      </c>
      <c r="N103" s="99">
        <f t="shared" si="6"/>
        <v>11</v>
      </c>
      <c r="O103" s="70">
        <v>95</v>
      </c>
      <c r="P103" s="84">
        <v>0.94</v>
      </c>
      <c r="Q103" s="119"/>
      <c r="R103" s="119"/>
      <c r="S103" s="139">
        <v>0</v>
      </c>
      <c r="T103" s="70">
        <v>0</v>
      </c>
      <c r="U103" s="70">
        <v>0</v>
      </c>
      <c r="V103" s="70">
        <v>0</v>
      </c>
      <c r="W103" s="70">
        <v>0</v>
      </c>
      <c r="X103" s="70">
        <v>0</v>
      </c>
      <c r="Y103" s="139">
        <v>0</v>
      </c>
      <c r="Z103" s="70">
        <v>0</v>
      </c>
      <c r="AA103" s="70">
        <v>0</v>
      </c>
      <c r="AB103" s="70">
        <v>62</v>
      </c>
      <c r="AC103" s="70">
        <v>725</v>
      </c>
      <c r="AD103" s="70">
        <v>4.5</v>
      </c>
      <c r="AE103" s="139">
        <v>0</v>
      </c>
      <c r="AF103" s="70">
        <v>0</v>
      </c>
      <c r="AG103" s="141">
        <v>0.2</v>
      </c>
      <c r="AH103" s="70">
        <v>0.4</v>
      </c>
      <c r="AI103" s="142">
        <v>0.3</v>
      </c>
      <c r="AJ103" s="143">
        <f t="shared" si="7"/>
        <v>99.300000000000011</v>
      </c>
      <c r="BY103" s="147"/>
    </row>
    <row r="104" spans="1:77" x14ac:dyDescent="0.3">
      <c r="A104" s="80" t="s">
        <v>287</v>
      </c>
      <c r="B104" s="50" t="s">
        <v>42</v>
      </c>
      <c r="C104" s="50" t="s">
        <v>35</v>
      </c>
      <c r="D104" s="50">
        <v>7</v>
      </c>
      <c r="E104" s="53"/>
      <c r="F104" s="53"/>
      <c r="G104" s="70">
        <v>124</v>
      </c>
      <c r="H104" s="99">
        <f t="shared" si="4"/>
        <v>-24</v>
      </c>
      <c r="I104" s="70">
        <v>100</v>
      </c>
      <c r="J104" s="150">
        <v>102</v>
      </c>
      <c r="K104" s="99">
        <f t="shared" si="5"/>
        <v>22</v>
      </c>
      <c r="L104" s="151">
        <v>124</v>
      </c>
      <c r="M104" s="70">
        <v>98</v>
      </c>
      <c r="N104" s="99">
        <f t="shared" si="6"/>
        <v>17</v>
      </c>
      <c r="O104" s="70">
        <v>115</v>
      </c>
      <c r="P104" s="84">
        <v>0.5</v>
      </c>
      <c r="Q104" s="119"/>
      <c r="R104" s="119"/>
      <c r="S104" s="139">
        <v>0</v>
      </c>
      <c r="T104" s="70">
        <v>0</v>
      </c>
      <c r="U104" s="70">
        <v>0</v>
      </c>
      <c r="V104" s="70">
        <v>0</v>
      </c>
      <c r="W104" s="70">
        <v>0</v>
      </c>
      <c r="X104" s="70">
        <v>0</v>
      </c>
      <c r="Y104" s="139">
        <v>60.4</v>
      </c>
      <c r="Z104" s="70">
        <v>271</v>
      </c>
      <c r="AA104" s="70">
        <v>2.1</v>
      </c>
      <c r="AB104" s="70">
        <v>45.8</v>
      </c>
      <c r="AC104" s="70">
        <v>402</v>
      </c>
      <c r="AD104" s="70">
        <v>1.7</v>
      </c>
      <c r="AE104" s="139">
        <v>224</v>
      </c>
      <c r="AF104" s="70">
        <v>0.3</v>
      </c>
      <c r="AG104" s="141">
        <v>0.1</v>
      </c>
      <c r="AH104" s="70">
        <v>1.1000000000000001</v>
      </c>
      <c r="AI104" s="142">
        <v>0.6</v>
      </c>
      <c r="AJ104" s="143">
        <f t="shared" si="7"/>
        <v>90.9</v>
      </c>
      <c r="BY104" s="147"/>
    </row>
    <row r="105" spans="1:77" x14ac:dyDescent="0.3">
      <c r="A105" s="80" t="s">
        <v>288</v>
      </c>
      <c r="B105" s="50" t="s">
        <v>45</v>
      </c>
      <c r="C105" s="50" t="s">
        <v>35</v>
      </c>
      <c r="D105" s="50">
        <v>7</v>
      </c>
      <c r="E105" s="53"/>
      <c r="F105" s="53"/>
      <c r="G105" s="70">
        <v>101</v>
      </c>
      <c r="H105" s="99">
        <f t="shared" si="4"/>
        <v>0</v>
      </c>
      <c r="I105" s="70">
        <v>101</v>
      </c>
      <c r="J105" s="150">
        <v>116</v>
      </c>
      <c r="K105" s="99">
        <f t="shared" si="5"/>
        <v>-17</v>
      </c>
      <c r="L105" s="151">
        <v>99</v>
      </c>
      <c r="M105" s="70">
        <v>123</v>
      </c>
      <c r="N105" s="99">
        <f t="shared" si="6"/>
        <v>-26</v>
      </c>
      <c r="O105" s="70">
        <v>97</v>
      </c>
      <c r="P105" s="84">
        <v>0.89</v>
      </c>
      <c r="Q105" s="119"/>
      <c r="R105" s="119"/>
      <c r="S105" s="139">
        <v>0</v>
      </c>
      <c r="T105" s="70">
        <v>0</v>
      </c>
      <c r="U105" s="70">
        <v>0</v>
      </c>
      <c r="V105" s="70">
        <v>0</v>
      </c>
      <c r="W105" s="70">
        <v>0</v>
      </c>
      <c r="X105" s="70">
        <v>0</v>
      </c>
      <c r="Y105" s="139">
        <v>0</v>
      </c>
      <c r="Z105" s="70">
        <v>0</v>
      </c>
      <c r="AA105" s="70">
        <v>0</v>
      </c>
      <c r="AB105" s="70">
        <v>47.7</v>
      </c>
      <c r="AC105" s="70">
        <v>594</v>
      </c>
      <c r="AD105" s="70">
        <v>6.4</v>
      </c>
      <c r="AE105" s="139">
        <v>0</v>
      </c>
      <c r="AF105" s="70">
        <v>0</v>
      </c>
      <c r="AG105" s="141">
        <v>0.2</v>
      </c>
      <c r="AH105" s="70">
        <v>0.6</v>
      </c>
      <c r="AI105" s="142">
        <v>0.4</v>
      </c>
      <c r="AJ105" s="143">
        <f t="shared" si="7"/>
        <v>97.40000000000002</v>
      </c>
      <c r="BY105" s="147"/>
    </row>
    <row r="106" spans="1:77" x14ac:dyDescent="0.3">
      <c r="A106" s="80" t="s">
        <v>289</v>
      </c>
      <c r="B106" s="50" t="s">
        <v>43</v>
      </c>
      <c r="C106" s="50" t="s">
        <v>12</v>
      </c>
      <c r="D106" s="50">
        <v>10</v>
      </c>
      <c r="E106" s="53"/>
      <c r="F106" s="53"/>
      <c r="G106" s="70">
        <v>134</v>
      </c>
      <c r="H106" s="99">
        <f t="shared" si="4"/>
        <v>-32</v>
      </c>
      <c r="I106" s="70">
        <v>102</v>
      </c>
      <c r="J106" s="150">
        <v>129</v>
      </c>
      <c r="K106" s="99">
        <f t="shared" si="5"/>
        <v>-41</v>
      </c>
      <c r="L106" s="151">
        <v>88</v>
      </c>
      <c r="M106" s="70">
        <v>121</v>
      </c>
      <c r="N106" s="99">
        <f t="shared" si="6"/>
        <v>-32</v>
      </c>
      <c r="O106" s="70">
        <v>89</v>
      </c>
      <c r="P106" s="84">
        <v>0.55000000000000004</v>
      </c>
      <c r="Q106" s="119"/>
      <c r="R106" s="119"/>
      <c r="S106" s="139">
        <v>0</v>
      </c>
      <c r="T106" s="70">
        <v>0</v>
      </c>
      <c r="U106" s="70">
        <v>0</v>
      </c>
      <c r="V106" s="70">
        <v>0</v>
      </c>
      <c r="W106" s="70">
        <v>0</v>
      </c>
      <c r="X106" s="70">
        <v>0</v>
      </c>
      <c r="Y106" s="139">
        <v>0</v>
      </c>
      <c r="Z106" s="70">
        <v>0</v>
      </c>
      <c r="AA106" s="70">
        <v>0</v>
      </c>
      <c r="AB106" s="70">
        <v>46.2</v>
      </c>
      <c r="AC106" s="70">
        <v>658</v>
      </c>
      <c r="AD106" s="70">
        <v>5.3</v>
      </c>
      <c r="AE106" s="139">
        <v>0</v>
      </c>
      <c r="AF106" s="70">
        <v>0</v>
      </c>
      <c r="AG106" s="141">
        <v>0.2</v>
      </c>
      <c r="AH106" s="70">
        <v>0.3</v>
      </c>
      <c r="AI106" s="142">
        <v>0.2</v>
      </c>
      <c r="AJ106" s="143">
        <f t="shared" si="7"/>
        <v>97.6</v>
      </c>
      <c r="BY106" s="147"/>
    </row>
    <row r="107" spans="1:77" x14ac:dyDescent="0.3">
      <c r="A107" s="80" t="s">
        <v>290</v>
      </c>
      <c r="B107" s="50" t="s">
        <v>42</v>
      </c>
      <c r="C107" s="50" t="s">
        <v>23</v>
      </c>
      <c r="D107" s="50">
        <v>10</v>
      </c>
      <c r="E107" s="53"/>
      <c r="F107" s="53"/>
      <c r="G107" s="70">
        <v>125</v>
      </c>
      <c r="H107" s="99">
        <f t="shared" si="4"/>
        <v>-22</v>
      </c>
      <c r="I107" s="70">
        <v>103</v>
      </c>
      <c r="J107" s="150">
        <v>108</v>
      </c>
      <c r="K107" s="99">
        <f t="shared" si="5"/>
        <v>1</v>
      </c>
      <c r="L107" s="151">
        <v>109</v>
      </c>
      <c r="M107" s="70">
        <v>117</v>
      </c>
      <c r="N107" s="99">
        <f t="shared" si="6"/>
        <v>0</v>
      </c>
      <c r="O107" s="70">
        <v>117</v>
      </c>
      <c r="P107" s="84">
        <v>0.43</v>
      </c>
      <c r="Q107" s="119"/>
      <c r="R107" s="119"/>
      <c r="S107" s="139">
        <v>0</v>
      </c>
      <c r="T107" s="70">
        <v>0</v>
      </c>
      <c r="U107" s="70">
        <v>0</v>
      </c>
      <c r="V107" s="70">
        <v>0</v>
      </c>
      <c r="W107" s="70">
        <v>0</v>
      </c>
      <c r="X107" s="70">
        <v>0</v>
      </c>
      <c r="Y107" s="139">
        <v>101</v>
      </c>
      <c r="Z107" s="70">
        <v>414</v>
      </c>
      <c r="AA107" s="70">
        <v>3.4</v>
      </c>
      <c r="AB107" s="70">
        <v>51.4</v>
      </c>
      <c r="AC107" s="70">
        <v>462</v>
      </c>
      <c r="AD107" s="70">
        <v>2.4</v>
      </c>
      <c r="AE107" s="139">
        <v>0</v>
      </c>
      <c r="AF107" s="70">
        <v>0</v>
      </c>
      <c r="AG107" s="141">
        <v>0.2</v>
      </c>
      <c r="AH107" s="70">
        <v>1.7</v>
      </c>
      <c r="AI107" s="142">
        <v>1.1000000000000001</v>
      </c>
      <c r="AJ107" s="143">
        <f t="shared" si="7"/>
        <v>120.60000000000001</v>
      </c>
      <c r="BY107" s="147"/>
    </row>
    <row r="108" spans="1:77" x14ac:dyDescent="0.3">
      <c r="A108" s="80" t="s">
        <v>291</v>
      </c>
      <c r="B108" s="50" t="s">
        <v>43</v>
      </c>
      <c r="C108" s="50" t="s">
        <v>21</v>
      </c>
      <c r="D108" s="50">
        <v>8</v>
      </c>
      <c r="E108" s="53"/>
      <c r="F108" s="53"/>
      <c r="G108" s="70">
        <v>112</v>
      </c>
      <c r="H108" s="99">
        <f t="shared" si="4"/>
        <v>-8</v>
      </c>
      <c r="I108" s="70">
        <v>104</v>
      </c>
      <c r="J108" s="150">
        <v>114</v>
      </c>
      <c r="K108" s="99">
        <f t="shared" si="5"/>
        <v>-17</v>
      </c>
      <c r="L108" s="151">
        <v>97</v>
      </c>
      <c r="M108" s="70">
        <v>93</v>
      </c>
      <c r="N108" s="99">
        <f t="shared" si="6"/>
        <v>13</v>
      </c>
      <c r="O108" s="70">
        <v>106</v>
      </c>
      <c r="P108" s="84">
        <v>0.88</v>
      </c>
      <c r="Q108" s="119"/>
      <c r="R108" s="119"/>
      <c r="S108" s="139">
        <v>0</v>
      </c>
      <c r="T108" s="70">
        <v>0</v>
      </c>
      <c r="U108" s="70">
        <v>0</v>
      </c>
      <c r="V108" s="70">
        <v>0</v>
      </c>
      <c r="W108" s="70">
        <v>0</v>
      </c>
      <c r="X108" s="70">
        <v>0</v>
      </c>
      <c r="Y108" s="139">
        <v>2.2000000000000002</v>
      </c>
      <c r="Z108" s="70">
        <v>11.8</v>
      </c>
      <c r="AA108" s="70">
        <v>0</v>
      </c>
      <c r="AB108" s="70">
        <v>56.5</v>
      </c>
      <c r="AC108" s="70">
        <v>728</v>
      </c>
      <c r="AD108" s="70">
        <v>3.9</v>
      </c>
      <c r="AE108" s="139">
        <v>0</v>
      </c>
      <c r="AF108" s="70">
        <v>0</v>
      </c>
      <c r="AG108" s="141">
        <v>0.2</v>
      </c>
      <c r="AH108" s="70">
        <v>0.3</v>
      </c>
      <c r="AI108" s="142">
        <v>0.3</v>
      </c>
      <c r="AJ108" s="143">
        <f t="shared" si="7"/>
        <v>97.18</v>
      </c>
      <c r="BY108" s="147"/>
    </row>
    <row r="109" spans="1:77" x14ac:dyDescent="0.3">
      <c r="A109" s="80" t="s">
        <v>292</v>
      </c>
      <c r="B109" s="50" t="s">
        <v>45</v>
      </c>
      <c r="C109" s="50" t="s">
        <v>40</v>
      </c>
      <c r="D109" s="50">
        <v>10</v>
      </c>
      <c r="E109" s="53" t="s">
        <v>431</v>
      </c>
      <c r="F109" s="53"/>
      <c r="G109" s="70">
        <v>96</v>
      </c>
      <c r="H109" s="99">
        <f t="shared" si="4"/>
        <v>9</v>
      </c>
      <c r="I109" s="70">
        <v>105</v>
      </c>
      <c r="J109" s="150">
        <v>83</v>
      </c>
      <c r="K109" s="99">
        <f t="shared" si="5"/>
        <v>34</v>
      </c>
      <c r="L109" s="151">
        <v>117</v>
      </c>
      <c r="M109" s="70">
        <v>100</v>
      </c>
      <c r="N109" s="99">
        <f t="shared" si="6"/>
        <v>0</v>
      </c>
      <c r="O109" s="70">
        <v>100</v>
      </c>
      <c r="P109" s="84">
        <v>0.93</v>
      </c>
      <c r="Q109" s="119"/>
      <c r="R109" s="119"/>
      <c r="S109" s="139">
        <v>0</v>
      </c>
      <c r="T109" s="70">
        <v>0</v>
      </c>
      <c r="U109" s="70">
        <v>0</v>
      </c>
      <c r="V109" s="70">
        <v>0</v>
      </c>
      <c r="W109" s="70">
        <v>0</v>
      </c>
      <c r="X109" s="70">
        <v>0</v>
      </c>
      <c r="Y109" s="139">
        <v>0</v>
      </c>
      <c r="Z109" s="70">
        <v>0</v>
      </c>
      <c r="AA109" s="70">
        <v>0</v>
      </c>
      <c r="AB109" s="70">
        <v>66.400000000000006</v>
      </c>
      <c r="AC109" s="70">
        <v>735</v>
      </c>
      <c r="AD109" s="70">
        <v>5</v>
      </c>
      <c r="AE109" s="139">
        <v>0</v>
      </c>
      <c r="AF109" s="70">
        <v>0</v>
      </c>
      <c r="AG109" s="141">
        <v>0.2</v>
      </c>
      <c r="AH109" s="70">
        <v>0.9</v>
      </c>
      <c r="AI109" s="142">
        <v>0.5</v>
      </c>
      <c r="AJ109" s="143">
        <f t="shared" si="7"/>
        <v>102.9</v>
      </c>
      <c r="BY109" s="147"/>
    </row>
    <row r="110" spans="1:77" x14ac:dyDescent="0.3">
      <c r="A110" s="80" t="s">
        <v>293</v>
      </c>
      <c r="B110" s="50" t="s">
        <v>43</v>
      </c>
      <c r="C110" s="50" t="s">
        <v>14</v>
      </c>
      <c r="D110" s="50">
        <v>4</v>
      </c>
      <c r="E110" s="53"/>
      <c r="F110" s="53"/>
      <c r="G110" s="70">
        <v>180</v>
      </c>
      <c r="H110" s="99">
        <f t="shared" si="4"/>
        <v>-74</v>
      </c>
      <c r="I110" s="70">
        <v>106</v>
      </c>
      <c r="J110" s="150">
        <v>158</v>
      </c>
      <c r="K110" s="99">
        <f t="shared" si="5"/>
        <v>25</v>
      </c>
      <c r="L110" s="151">
        <v>183</v>
      </c>
      <c r="M110" s="70">
        <v>144</v>
      </c>
      <c r="N110" s="99">
        <f t="shared" si="6"/>
        <v>48</v>
      </c>
      <c r="O110" s="70">
        <v>192</v>
      </c>
      <c r="P110" s="84">
        <v>0.52</v>
      </c>
      <c r="Q110" s="119"/>
      <c r="R110" s="119"/>
      <c r="S110" s="139">
        <v>0</v>
      </c>
      <c r="T110" s="70">
        <v>0</v>
      </c>
      <c r="U110" s="70">
        <v>0</v>
      </c>
      <c r="V110" s="70">
        <v>0</v>
      </c>
      <c r="W110" s="70">
        <v>0</v>
      </c>
      <c r="X110" s="70">
        <v>0</v>
      </c>
      <c r="Y110" s="139">
        <v>7.7</v>
      </c>
      <c r="Z110" s="70">
        <v>42.1</v>
      </c>
      <c r="AA110" s="70">
        <v>0.1</v>
      </c>
      <c r="AB110" s="70">
        <v>45.7</v>
      </c>
      <c r="AC110" s="70">
        <v>622</v>
      </c>
      <c r="AD110" s="70">
        <v>5.0999999999999996</v>
      </c>
      <c r="AE110" s="139">
        <v>0</v>
      </c>
      <c r="AF110" s="70">
        <v>0</v>
      </c>
      <c r="AG110" s="141">
        <v>0.1</v>
      </c>
      <c r="AH110" s="70">
        <v>0.4</v>
      </c>
      <c r="AI110" s="142">
        <v>0.3</v>
      </c>
      <c r="AJ110" s="143">
        <f t="shared" si="7"/>
        <v>97.210000000000008</v>
      </c>
      <c r="BY110" s="147"/>
    </row>
    <row r="111" spans="1:77" x14ac:dyDescent="0.3">
      <c r="A111" s="80" t="s">
        <v>294</v>
      </c>
      <c r="B111" s="50" t="s">
        <v>44</v>
      </c>
      <c r="C111" s="50" t="s">
        <v>26</v>
      </c>
      <c r="D111" s="50">
        <v>12</v>
      </c>
      <c r="E111" s="53"/>
      <c r="F111" s="53"/>
      <c r="G111" s="70">
        <v>102</v>
      </c>
      <c r="H111" s="99">
        <f t="shared" si="4"/>
        <v>5</v>
      </c>
      <c r="I111" s="70">
        <v>107</v>
      </c>
      <c r="J111" s="150">
        <v>122</v>
      </c>
      <c r="K111" s="99">
        <f t="shared" si="5"/>
        <v>-20</v>
      </c>
      <c r="L111" s="151">
        <v>102</v>
      </c>
      <c r="M111" s="70">
        <v>110</v>
      </c>
      <c r="N111" s="99">
        <f t="shared" si="6"/>
        <v>-19</v>
      </c>
      <c r="O111" s="70">
        <v>91</v>
      </c>
      <c r="P111" s="84">
        <v>0.84</v>
      </c>
      <c r="Q111" s="119"/>
      <c r="R111" s="119"/>
      <c r="S111" s="139">
        <v>335</v>
      </c>
      <c r="T111" s="70">
        <v>154</v>
      </c>
      <c r="U111" s="70">
        <v>3966</v>
      </c>
      <c r="V111" s="70">
        <v>24</v>
      </c>
      <c r="W111" s="70">
        <v>11.6</v>
      </c>
      <c r="X111" s="70">
        <v>44.6</v>
      </c>
      <c r="Y111" s="139">
        <v>29.1</v>
      </c>
      <c r="Z111" s="70">
        <v>105</v>
      </c>
      <c r="AA111" s="70">
        <v>0.6</v>
      </c>
      <c r="AB111" s="70">
        <v>0</v>
      </c>
      <c r="AC111" s="70">
        <v>0</v>
      </c>
      <c r="AD111" s="70">
        <v>0</v>
      </c>
      <c r="AE111" s="139">
        <v>0</v>
      </c>
      <c r="AF111" s="70">
        <v>0</v>
      </c>
      <c r="AG111" s="141">
        <v>0.6</v>
      </c>
      <c r="AH111" s="70">
        <v>8</v>
      </c>
      <c r="AI111" s="142">
        <v>5</v>
      </c>
      <c r="AJ111" s="143">
        <f t="shared" si="7"/>
        <v>248.33999999999997</v>
      </c>
      <c r="BY111" s="147"/>
    </row>
    <row r="112" spans="1:77" x14ac:dyDescent="0.3">
      <c r="A112" s="80" t="s">
        <v>295</v>
      </c>
      <c r="B112" s="50" t="s">
        <v>42</v>
      </c>
      <c r="C112" s="50" t="s">
        <v>27</v>
      </c>
      <c r="D112" s="50">
        <v>12</v>
      </c>
      <c r="E112" s="53"/>
      <c r="F112" s="53"/>
      <c r="G112" s="70">
        <v>113</v>
      </c>
      <c r="H112" s="99">
        <f t="shared" si="4"/>
        <v>-5</v>
      </c>
      <c r="I112" s="70">
        <v>108</v>
      </c>
      <c r="J112" s="150">
        <v>115</v>
      </c>
      <c r="K112" s="99">
        <f t="shared" si="5"/>
        <v>-17</v>
      </c>
      <c r="L112" s="151">
        <v>98</v>
      </c>
      <c r="M112" s="70">
        <v>114</v>
      </c>
      <c r="N112" s="99">
        <f t="shared" si="6"/>
        <v>-6</v>
      </c>
      <c r="O112" s="70">
        <v>108</v>
      </c>
      <c r="P112" s="84">
        <v>0.4</v>
      </c>
      <c r="Q112" s="119"/>
      <c r="R112" s="119"/>
      <c r="S112" s="139">
        <v>0</v>
      </c>
      <c r="T112" s="70">
        <v>0</v>
      </c>
      <c r="U112" s="70">
        <v>0</v>
      </c>
      <c r="V112" s="70">
        <v>0</v>
      </c>
      <c r="W112" s="70">
        <v>0</v>
      </c>
      <c r="X112" s="70">
        <v>0</v>
      </c>
      <c r="Y112" s="139">
        <v>135</v>
      </c>
      <c r="Z112" s="70">
        <v>573</v>
      </c>
      <c r="AA112" s="70">
        <v>2.7</v>
      </c>
      <c r="AB112" s="70">
        <v>23.1</v>
      </c>
      <c r="AC112" s="70">
        <v>178</v>
      </c>
      <c r="AD112" s="70">
        <v>0.4</v>
      </c>
      <c r="AE112" s="139">
        <v>0</v>
      </c>
      <c r="AF112" s="70">
        <v>0</v>
      </c>
      <c r="AG112" s="141">
        <v>0</v>
      </c>
      <c r="AH112" s="70">
        <v>2</v>
      </c>
      <c r="AI112" s="142">
        <v>1.3</v>
      </c>
      <c r="AJ112" s="143">
        <f t="shared" si="7"/>
        <v>91.100000000000009</v>
      </c>
      <c r="BY112" s="147"/>
    </row>
    <row r="113" spans="1:77" x14ac:dyDescent="0.3">
      <c r="A113" s="80" t="s">
        <v>296</v>
      </c>
      <c r="B113" s="50" t="s">
        <v>42</v>
      </c>
      <c r="C113" s="50" t="s">
        <v>18</v>
      </c>
      <c r="D113" s="50">
        <v>9</v>
      </c>
      <c r="E113" s="53"/>
      <c r="F113" s="53"/>
      <c r="G113" s="70">
        <v>151</v>
      </c>
      <c r="H113" s="99">
        <f t="shared" si="4"/>
        <v>-42</v>
      </c>
      <c r="I113" s="70">
        <v>109</v>
      </c>
      <c r="J113" s="150">
        <v>174</v>
      </c>
      <c r="K113" s="99">
        <f t="shared" si="5"/>
        <v>126</v>
      </c>
      <c r="L113" s="151">
        <v>300</v>
      </c>
      <c r="M113" s="70">
        <v>162</v>
      </c>
      <c r="N113" s="99">
        <f t="shared" si="6"/>
        <v>138</v>
      </c>
      <c r="O113" s="70">
        <v>300</v>
      </c>
      <c r="P113" s="84">
        <v>0.13</v>
      </c>
      <c r="Q113" s="119"/>
      <c r="R113" s="119"/>
      <c r="S113" s="139">
        <v>0</v>
      </c>
      <c r="T113" s="70">
        <v>0</v>
      </c>
      <c r="U113" s="70">
        <v>0</v>
      </c>
      <c r="V113" s="70">
        <v>0</v>
      </c>
      <c r="W113" s="70">
        <v>0</v>
      </c>
      <c r="X113" s="70">
        <v>0</v>
      </c>
      <c r="Y113" s="139">
        <v>142</v>
      </c>
      <c r="Z113" s="70">
        <v>602</v>
      </c>
      <c r="AA113" s="70">
        <v>5.2</v>
      </c>
      <c r="AB113" s="70">
        <v>9.6</v>
      </c>
      <c r="AC113" s="70">
        <v>78.2</v>
      </c>
      <c r="AD113" s="70">
        <v>0.2</v>
      </c>
      <c r="AE113" s="139">
        <v>0</v>
      </c>
      <c r="AF113" s="70">
        <v>0</v>
      </c>
      <c r="AG113" s="141">
        <v>0.2</v>
      </c>
      <c r="AH113" s="70">
        <v>1</v>
      </c>
      <c r="AI113" s="142">
        <v>0.6</v>
      </c>
      <c r="AJ113" s="143">
        <f t="shared" si="7"/>
        <v>99.62</v>
      </c>
      <c r="BY113" s="147"/>
    </row>
    <row r="114" spans="1:77" x14ac:dyDescent="0.3">
      <c r="A114" s="80" t="s">
        <v>297</v>
      </c>
      <c r="B114" s="50" t="s">
        <v>45</v>
      </c>
      <c r="C114" s="50" t="s">
        <v>37</v>
      </c>
      <c r="D114" s="50">
        <v>9</v>
      </c>
      <c r="E114" s="53"/>
      <c r="F114" s="53"/>
      <c r="G114" s="70">
        <v>120</v>
      </c>
      <c r="H114" s="99">
        <f t="shared" si="4"/>
        <v>-10</v>
      </c>
      <c r="I114" s="70">
        <v>110</v>
      </c>
      <c r="J114" s="150">
        <v>117</v>
      </c>
      <c r="K114" s="99">
        <f t="shared" si="5"/>
        <v>-9</v>
      </c>
      <c r="L114" s="151">
        <v>108</v>
      </c>
      <c r="M114" s="70">
        <v>115</v>
      </c>
      <c r="N114" s="99">
        <f t="shared" si="6"/>
        <v>1</v>
      </c>
      <c r="O114" s="70">
        <v>116</v>
      </c>
      <c r="P114" s="84">
        <v>0.89</v>
      </c>
      <c r="Q114" s="119"/>
      <c r="R114" s="119"/>
      <c r="S114" s="139">
        <v>0</v>
      </c>
      <c r="T114" s="70">
        <v>0</v>
      </c>
      <c r="U114" s="70">
        <v>0</v>
      </c>
      <c r="V114" s="70">
        <v>0</v>
      </c>
      <c r="W114" s="70">
        <v>0</v>
      </c>
      <c r="X114" s="70">
        <v>0</v>
      </c>
      <c r="Y114" s="139">
        <v>0</v>
      </c>
      <c r="Z114" s="70">
        <v>0</v>
      </c>
      <c r="AA114" s="70">
        <v>0</v>
      </c>
      <c r="AB114" s="70">
        <v>59.7</v>
      </c>
      <c r="AC114" s="70">
        <v>710</v>
      </c>
      <c r="AD114" s="70">
        <v>6.4</v>
      </c>
      <c r="AE114" s="139">
        <v>0</v>
      </c>
      <c r="AF114" s="70">
        <v>0</v>
      </c>
      <c r="AG114" s="141">
        <v>0.2</v>
      </c>
      <c r="AH114" s="70">
        <v>0.8</v>
      </c>
      <c r="AI114" s="142">
        <v>0.5</v>
      </c>
      <c r="AJ114" s="143">
        <f t="shared" si="7"/>
        <v>108.80000000000001</v>
      </c>
      <c r="BY114" s="147"/>
    </row>
    <row r="115" spans="1:77" x14ac:dyDescent="0.3">
      <c r="A115" s="80" t="s">
        <v>207</v>
      </c>
      <c r="B115" s="50" t="s">
        <v>43</v>
      </c>
      <c r="C115" s="50" t="s">
        <v>10</v>
      </c>
      <c r="D115" s="50">
        <v>5</v>
      </c>
      <c r="E115" s="53"/>
      <c r="F115" s="53"/>
      <c r="G115" s="70">
        <v>165</v>
      </c>
      <c r="H115" s="99">
        <f t="shared" si="4"/>
        <v>-54</v>
      </c>
      <c r="I115" s="70">
        <v>111</v>
      </c>
      <c r="J115" s="150">
        <v>172</v>
      </c>
      <c r="K115" s="99">
        <f t="shared" si="5"/>
        <v>-30</v>
      </c>
      <c r="L115" s="151">
        <v>142</v>
      </c>
      <c r="M115" s="70">
        <v>300</v>
      </c>
      <c r="N115" s="99">
        <f t="shared" si="6"/>
        <v>-165</v>
      </c>
      <c r="O115" s="70">
        <v>135</v>
      </c>
      <c r="P115" s="84">
        <v>0.3</v>
      </c>
      <c r="Q115" s="119"/>
      <c r="R115" s="119"/>
      <c r="S115" s="139">
        <v>0</v>
      </c>
      <c r="T115" s="70">
        <v>0</v>
      </c>
      <c r="U115" s="70">
        <v>0</v>
      </c>
      <c r="V115" s="70">
        <v>0</v>
      </c>
      <c r="W115" s="70">
        <v>0</v>
      </c>
      <c r="X115" s="70">
        <v>0</v>
      </c>
      <c r="Y115" s="139">
        <v>0</v>
      </c>
      <c r="Z115" s="70">
        <v>0</v>
      </c>
      <c r="AA115" s="70">
        <v>0</v>
      </c>
      <c r="AB115" s="70">
        <v>52.9</v>
      </c>
      <c r="AC115" s="70">
        <v>692</v>
      </c>
      <c r="AD115" s="70">
        <v>3.5</v>
      </c>
      <c r="AE115" s="139">
        <v>0</v>
      </c>
      <c r="AF115" s="70">
        <v>0</v>
      </c>
      <c r="AG115" s="141">
        <v>0.1</v>
      </c>
      <c r="AH115" s="70">
        <v>1.2</v>
      </c>
      <c r="AI115" s="142">
        <v>0.8</v>
      </c>
      <c r="AJ115" s="143">
        <f t="shared" si="7"/>
        <v>88.800000000000011</v>
      </c>
      <c r="BY115" s="147"/>
    </row>
    <row r="116" spans="1:77" x14ac:dyDescent="0.3">
      <c r="A116" s="80" t="s">
        <v>298</v>
      </c>
      <c r="B116" s="50" t="s">
        <v>43</v>
      </c>
      <c r="C116" s="50" t="s">
        <v>38</v>
      </c>
      <c r="D116" s="50">
        <v>9</v>
      </c>
      <c r="E116" s="53" t="s">
        <v>428</v>
      </c>
      <c r="F116" s="53"/>
      <c r="G116" s="70">
        <v>97</v>
      </c>
      <c r="H116" s="99">
        <f t="shared" si="4"/>
        <v>15</v>
      </c>
      <c r="I116" s="70">
        <v>112</v>
      </c>
      <c r="J116" s="150">
        <v>91</v>
      </c>
      <c r="K116" s="99">
        <f t="shared" si="5"/>
        <v>24</v>
      </c>
      <c r="L116" s="151">
        <v>115</v>
      </c>
      <c r="M116" s="70">
        <v>113</v>
      </c>
      <c r="N116" s="99">
        <f t="shared" si="6"/>
        <v>-2</v>
      </c>
      <c r="O116" s="70">
        <v>111</v>
      </c>
      <c r="P116" s="84">
        <v>0.9</v>
      </c>
      <c r="Q116" s="119"/>
      <c r="R116" s="119"/>
      <c r="S116" s="139">
        <v>0</v>
      </c>
      <c r="T116" s="70">
        <v>0</v>
      </c>
      <c r="U116" s="70">
        <v>0</v>
      </c>
      <c r="V116" s="70">
        <v>0</v>
      </c>
      <c r="W116" s="70">
        <v>0</v>
      </c>
      <c r="X116" s="70">
        <v>0</v>
      </c>
      <c r="Y116" s="139">
        <v>0</v>
      </c>
      <c r="Z116" s="70">
        <v>0</v>
      </c>
      <c r="AA116" s="70">
        <v>0</v>
      </c>
      <c r="AB116" s="70">
        <v>70.2</v>
      </c>
      <c r="AC116" s="70">
        <v>891</v>
      </c>
      <c r="AD116" s="70">
        <v>4.7</v>
      </c>
      <c r="AE116" s="139">
        <v>0</v>
      </c>
      <c r="AF116" s="70">
        <v>0</v>
      </c>
      <c r="AG116" s="141">
        <v>0.2</v>
      </c>
      <c r="AH116" s="70">
        <v>0.9</v>
      </c>
      <c r="AI116" s="142">
        <v>0.6</v>
      </c>
      <c r="AJ116" s="143">
        <f t="shared" si="7"/>
        <v>116.5</v>
      </c>
      <c r="BY116" s="147"/>
    </row>
    <row r="117" spans="1:77" x14ac:dyDescent="0.3">
      <c r="A117" s="80" t="s">
        <v>299</v>
      </c>
      <c r="B117" s="50" t="s">
        <v>43</v>
      </c>
      <c r="C117" s="50" t="s">
        <v>25</v>
      </c>
      <c r="D117" s="50">
        <v>10</v>
      </c>
      <c r="E117" s="53"/>
      <c r="F117" s="53"/>
      <c r="G117" s="70">
        <v>130</v>
      </c>
      <c r="H117" s="99">
        <f t="shared" si="4"/>
        <v>-17</v>
      </c>
      <c r="I117" s="70">
        <v>113</v>
      </c>
      <c r="J117" s="150">
        <v>141</v>
      </c>
      <c r="K117" s="99">
        <f t="shared" si="5"/>
        <v>-35</v>
      </c>
      <c r="L117" s="151">
        <v>106</v>
      </c>
      <c r="M117" s="70">
        <v>129</v>
      </c>
      <c r="N117" s="99">
        <f t="shared" si="6"/>
        <v>-24</v>
      </c>
      <c r="O117" s="70">
        <v>105</v>
      </c>
      <c r="P117" s="84">
        <v>0.41</v>
      </c>
      <c r="Q117" s="119"/>
      <c r="R117" s="119"/>
      <c r="S117" s="139">
        <v>0</v>
      </c>
      <c r="T117" s="70">
        <v>0</v>
      </c>
      <c r="U117" s="70">
        <v>0</v>
      </c>
      <c r="V117" s="70">
        <v>0</v>
      </c>
      <c r="W117" s="70">
        <v>0</v>
      </c>
      <c r="X117" s="70">
        <v>0</v>
      </c>
      <c r="Y117" s="139">
        <v>2.2999999999999998</v>
      </c>
      <c r="Z117" s="70">
        <v>12.7</v>
      </c>
      <c r="AA117" s="70">
        <v>0</v>
      </c>
      <c r="AB117" s="70">
        <v>31.4</v>
      </c>
      <c r="AC117" s="70">
        <v>371</v>
      </c>
      <c r="AD117" s="70">
        <v>1.7</v>
      </c>
      <c r="AE117" s="139">
        <v>31.7</v>
      </c>
      <c r="AF117" s="70">
        <v>0</v>
      </c>
      <c r="AG117" s="141">
        <v>0</v>
      </c>
      <c r="AH117" s="70">
        <v>0.2</v>
      </c>
      <c r="AI117" s="142">
        <v>0.2</v>
      </c>
      <c r="AJ117" s="143">
        <f t="shared" si="7"/>
        <v>48.170000000000009</v>
      </c>
      <c r="BY117" s="147"/>
    </row>
    <row r="118" spans="1:77" x14ac:dyDescent="0.3">
      <c r="A118" s="80" t="s">
        <v>300</v>
      </c>
      <c r="B118" s="50" t="s">
        <v>42</v>
      </c>
      <c r="C118" s="50" t="s">
        <v>24</v>
      </c>
      <c r="D118" s="50">
        <v>11</v>
      </c>
      <c r="E118" s="53"/>
      <c r="F118" s="53"/>
      <c r="G118" s="70">
        <v>122</v>
      </c>
      <c r="H118" s="99">
        <f t="shared" si="4"/>
        <v>-8</v>
      </c>
      <c r="I118" s="70">
        <v>114</v>
      </c>
      <c r="J118" s="150">
        <v>145</v>
      </c>
      <c r="K118" s="99">
        <f t="shared" si="5"/>
        <v>-25</v>
      </c>
      <c r="L118" s="151">
        <v>120</v>
      </c>
      <c r="M118" s="70">
        <v>124</v>
      </c>
      <c r="N118" s="99">
        <f t="shared" si="6"/>
        <v>-6</v>
      </c>
      <c r="O118" s="70">
        <v>118</v>
      </c>
      <c r="P118" s="84">
        <v>0.21</v>
      </c>
      <c r="Q118" s="119"/>
      <c r="R118" s="119"/>
      <c r="S118" s="139">
        <v>0</v>
      </c>
      <c r="T118" s="70">
        <v>0</v>
      </c>
      <c r="U118" s="70">
        <v>0</v>
      </c>
      <c r="V118" s="70">
        <v>0</v>
      </c>
      <c r="W118" s="70">
        <v>0</v>
      </c>
      <c r="X118" s="70">
        <v>0</v>
      </c>
      <c r="Y118" s="139">
        <v>139</v>
      </c>
      <c r="Z118" s="70">
        <v>615</v>
      </c>
      <c r="AA118" s="70">
        <v>4.4000000000000004</v>
      </c>
      <c r="AB118" s="70">
        <v>3.5</v>
      </c>
      <c r="AC118" s="70">
        <v>28.8</v>
      </c>
      <c r="AD118" s="70">
        <v>0.1</v>
      </c>
      <c r="AE118" s="139">
        <v>0</v>
      </c>
      <c r="AF118" s="70">
        <v>0</v>
      </c>
      <c r="AG118" s="141">
        <v>0.1</v>
      </c>
      <c r="AH118" s="70">
        <v>1.7</v>
      </c>
      <c r="AI118" s="142">
        <v>1.1000000000000001</v>
      </c>
      <c r="AJ118" s="143">
        <f t="shared" si="7"/>
        <v>89.38</v>
      </c>
      <c r="BY118" s="147"/>
    </row>
    <row r="119" spans="1:77" x14ac:dyDescent="0.3">
      <c r="A119" s="80" t="s">
        <v>301</v>
      </c>
      <c r="B119" s="50" t="s">
        <v>43</v>
      </c>
      <c r="C119" s="50" t="s">
        <v>22</v>
      </c>
      <c r="D119" s="50">
        <v>10</v>
      </c>
      <c r="E119" s="53"/>
      <c r="F119" s="53"/>
      <c r="G119" s="70">
        <v>106</v>
      </c>
      <c r="H119" s="99">
        <f t="shared" si="4"/>
        <v>9</v>
      </c>
      <c r="I119" s="70">
        <v>115</v>
      </c>
      <c r="J119" s="150">
        <v>128</v>
      </c>
      <c r="K119" s="99">
        <f t="shared" si="5"/>
        <v>-12</v>
      </c>
      <c r="L119" s="151">
        <v>116</v>
      </c>
      <c r="M119" s="70">
        <v>106</v>
      </c>
      <c r="N119" s="99">
        <f t="shared" si="6"/>
        <v>-4</v>
      </c>
      <c r="O119" s="70">
        <v>102</v>
      </c>
      <c r="P119" s="84">
        <v>0.75</v>
      </c>
      <c r="Q119" s="119"/>
      <c r="R119" s="119"/>
      <c r="S119" s="139">
        <v>0</v>
      </c>
      <c r="T119" s="70">
        <v>0</v>
      </c>
      <c r="U119" s="70">
        <v>0</v>
      </c>
      <c r="V119" s="70">
        <v>0</v>
      </c>
      <c r="W119" s="70">
        <v>0</v>
      </c>
      <c r="X119" s="70">
        <v>0</v>
      </c>
      <c r="Y119" s="139">
        <v>0</v>
      </c>
      <c r="Z119" s="70">
        <v>0</v>
      </c>
      <c r="AA119" s="70">
        <v>0</v>
      </c>
      <c r="AB119" s="70">
        <v>62</v>
      </c>
      <c r="AC119" s="70">
        <v>902</v>
      </c>
      <c r="AD119" s="70">
        <v>4.9000000000000004</v>
      </c>
      <c r="AE119" s="139">
        <v>0</v>
      </c>
      <c r="AF119" s="70">
        <v>0</v>
      </c>
      <c r="AG119" s="141">
        <v>0.2</v>
      </c>
      <c r="AH119" s="70">
        <v>1</v>
      </c>
      <c r="AI119" s="142">
        <v>0.6</v>
      </c>
      <c r="AJ119" s="143">
        <f t="shared" si="7"/>
        <v>118.80000000000001</v>
      </c>
      <c r="BY119" s="147"/>
    </row>
    <row r="120" spans="1:77" x14ac:dyDescent="0.3">
      <c r="A120" s="80" t="s">
        <v>302</v>
      </c>
      <c r="B120" s="50" t="s">
        <v>43</v>
      </c>
      <c r="C120" s="50" t="s">
        <v>36</v>
      </c>
      <c r="D120" s="50">
        <v>8</v>
      </c>
      <c r="E120" s="53"/>
      <c r="F120" s="53"/>
      <c r="G120" s="70">
        <v>93</v>
      </c>
      <c r="H120" s="99">
        <f t="shared" si="4"/>
        <v>23</v>
      </c>
      <c r="I120" s="70">
        <v>116</v>
      </c>
      <c r="J120" s="150">
        <v>123</v>
      </c>
      <c r="K120" s="99">
        <f t="shared" si="5"/>
        <v>8</v>
      </c>
      <c r="L120" s="151">
        <v>131</v>
      </c>
      <c r="M120" s="70">
        <v>107</v>
      </c>
      <c r="N120" s="99">
        <f t="shared" si="6"/>
        <v>15</v>
      </c>
      <c r="O120" s="70">
        <v>122</v>
      </c>
      <c r="P120" s="84">
        <v>0.8</v>
      </c>
      <c r="Q120" s="119"/>
      <c r="R120" s="119"/>
      <c r="S120" s="139">
        <v>0</v>
      </c>
      <c r="T120" s="70">
        <v>0</v>
      </c>
      <c r="U120" s="70">
        <v>0</v>
      </c>
      <c r="V120" s="70">
        <v>0</v>
      </c>
      <c r="W120" s="70">
        <v>0</v>
      </c>
      <c r="X120" s="70">
        <v>0</v>
      </c>
      <c r="Y120" s="139">
        <v>0</v>
      </c>
      <c r="Z120" s="70">
        <v>0</v>
      </c>
      <c r="AA120" s="70">
        <v>0</v>
      </c>
      <c r="AB120" s="70">
        <v>63.2</v>
      </c>
      <c r="AC120" s="70">
        <v>939</v>
      </c>
      <c r="AD120" s="70">
        <v>5.8</v>
      </c>
      <c r="AE120" s="139">
        <v>71.400000000000006</v>
      </c>
      <c r="AF120" s="70">
        <v>0.1</v>
      </c>
      <c r="AG120" s="141">
        <v>0.2</v>
      </c>
      <c r="AH120" s="70">
        <v>0.8</v>
      </c>
      <c r="AI120" s="142">
        <v>0.5</v>
      </c>
      <c r="AJ120" s="143">
        <f t="shared" si="7"/>
        <v>128.69999999999999</v>
      </c>
      <c r="BY120" s="147"/>
    </row>
    <row r="121" spans="1:77" x14ac:dyDescent="0.3">
      <c r="A121" s="80" t="s">
        <v>303</v>
      </c>
      <c r="B121" s="50" t="s">
        <v>42</v>
      </c>
      <c r="C121" s="50" t="s">
        <v>15</v>
      </c>
      <c r="D121" s="50">
        <v>9</v>
      </c>
      <c r="E121" s="53" t="s">
        <v>428</v>
      </c>
      <c r="F121" s="53"/>
      <c r="G121" s="70">
        <v>109</v>
      </c>
      <c r="H121" s="99">
        <f t="shared" si="4"/>
        <v>8</v>
      </c>
      <c r="I121" s="70">
        <v>117</v>
      </c>
      <c r="J121" s="150">
        <v>142</v>
      </c>
      <c r="K121" s="99">
        <f t="shared" si="5"/>
        <v>-30</v>
      </c>
      <c r="L121" s="151">
        <v>112</v>
      </c>
      <c r="M121" s="70">
        <v>132</v>
      </c>
      <c r="N121" s="99">
        <f t="shared" si="6"/>
        <v>-28</v>
      </c>
      <c r="O121" s="70">
        <v>104</v>
      </c>
      <c r="P121" s="84">
        <v>0.3</v>
      </c>
      <c r="Q121" s="119"/>
      <c r="R121" s="119"/>
      <c r="S121" s="139">
        <v>0</v>
      </c>
      <c r="T121" s="70">
        <v>0</v>
      </c>
      <c r="U121" s="70">
        <v>0</v>
      </c>
      <c r="V121" s="70">
        <v>0</v>
      </c>
      <c r="W121" s="70">
        <v>0</v>
      </c>
      <c r="X121" s="70">
        <v>0</v>
      </c>
      <c r="Y121" s="139">
        <v>87.5</v>
      </c>
      <c r="Z121" s="70">
        <v>366</v>
      </c>
      <c r="AA121" s="70">
        <v>2.5</v>
      </c>
      <c r="AB121" s="70">
        <v>30.3</v>
      </c>
      <c r="AC121" s="70">
        <v>253</v>
      </c>
      <c r="AD121" s="70">
        <v>1</v>
      </c>
      <c r="AE121" s="139">
        <v>0</v>
      </c>
      <c r="AF121" s="70">
        <v>0</v>
      </c>
      <c r="AG121" s="141">
        <v>0</v>
      </c>
      <c r="AH121" s="70">
        <v>1.5</v>
      </c>
      <c r="AI121" s="142">
        <v>1</v>
      </c>
      <c r="AJ121" s="143">
        <f t="shared" si="7"/>
        <v>80.900000000000006</v>
      </c>
      <c r="BY121" s="147"/>
    </row>
    <row r="122" spans="1:77" x14ac:dyDescent="0.3">
      <c r="A122" s="80" t="s">
        <v>304</v>
      </c>
      <c r="B122" s="50" t="s">
        <v>44</v>
      </c>
      <c r="C122" s="50" t="s">
        <v>14</v>
      </c>
      <c r="D122" s="50">
        <v>4</v>
      </c>
      <c r="E122" s="53"/>
      <c r="F122" s="53"/>
      <c r="G122" s="70">
        <v>128</v>
      </c>
      <c r="H122" s="99">
        <f t="shared" si="4"/>
        <v>-10</v>
      </c>
      <c r="I122" s="70">
        <v>118</v>
      </c>
      <c r="J122" s="150">
        <v>127</v>
      </c>
      <c r="K122" s="99">
        <f t="shared" si="5"/>
        <v>22</v>
      </c>
      <c r="L122" s="151">
        <v>149</v>
      </c>
      <c r="M122" s="70">
        <v>101</v>
      </c>
      <c r="N122" s="99">
        <f t="shared" si="6"/>
        <v>27</v>
      </c>
      <c r="O122" s="70">
        <v>128</v>
      </c>
      <c r="P122" s="84">
        <v>0.85</v>
      </c>
      <c r="Q122" s="119"/>
      <c r="R122" s="119"/>
      <c r="S122" s="139">
        <v>314</v>
      </c>
      <c r="T122" s="70">
        <v>165</v>
      </c>
      <c r="U122" s="70">
        <v>3750</v>
      </c>
      <c r="V122" s="70">
        <v>27</v>
      </c>
      <c r="W122" s="70">
        <v>16.100000000000001</v>
      </c>
      <c r="X122" s="70">
        <v>35.9</v>
      </c>
      <c r="Y122" s="139">
        <v>55.3</v>
      </c>
      <c r="Z122" s="70">
        <v>166</v>
      </c>
      <c r="AA122" s="70">
        <v>1.5</v>
      </c>
      <c r="AB122" s="70">
        <v>0</v>
      </c>
      <c r="AC122" s="70">
        <v>0</v>
      </c>
      <c r="AD122" s="70">
        <v>0</v>
      </c>
      <c r="AE122" s="139">
        <v>0</v>
      </c>
      <c r="AF122" s="70">
        <v>0</v>
      </c>
      <c r="AG122" s="141">
        <v>0.7</v>
      </c>
      <c r="AH122" s="70">
        <v>6.5</v>
      </c>
      <c r="AI122" s="142">
        <v>4.0999999999999996</v>
      </c>
      <c r="AJ122" s="143">
        <f t="shared" si="7"/>
        <v>260.7</v>
      </c>
      <c r="BY122" s="147"/>
    </row>
    <row r="123" spans="1:77" x14ac:dyDescent="0.3">
      <c r="A123" s="80" t="s">
        <v>305</v>
      </c>
      <c r="B123" s="50" t="s">
        <v>43</v>
      </c>
      <c r="C123" s="50" t="s">
        <v>29</v>
      </c>
      <c r="D123" s="50">
        <v>4</v>
      </c>
      <c r="E123" s="53"/>
      <c r="F123" s="53"/>
      <c r="G123" s="70">
        <v>121</v>
      </c>
      <c r="H123" s="99">
        <f t="shared" si="4"/>
        <v>-2</v>
      </c>
      <c r="I123" s="70">
        <v>119</v>
      </c>
      <c r="J123" s="150">
        <v>136</v>
      </c>
      <c r="K123" s="99">
        <f t="shared" si="5"/>
        <v>-91</v>
      </c>
      <c r="L123" s="151">
        <v>45</v>
      </c>
      <c r="M123" s="70">
        <v>125</v>
      </c>
      <c r="N123" s="99">
        <f t="shared" si="6"/>
        <v>-84</v>
      </c>
      <c r="O123" s="70">
        <v>41</v>
      </c>
      <c r="P123" s="84">
        <v>0.57999999999999996</v>
      </c>
      <c r="Q123" s="119"/>
      <c r="R123" s="119"/>
      <c r="S123" s="139">
        <v>0</v>
      </c>
      <c r="T123" s="70">
        <v>0</v>
      </c>
      <c r="U123" s="70">
        <v>0</v>
      </c>
      <c r="V123" s="70">
        <v>0</v>
      </c>
      <c r="W123" s="70">
        <v>0</v>
      </c>
      <c r="X123" s="70">
        <v>0</v>
      </c>
      <c r="Y123" s="139">
        <v>12.4</v>
      </c>
      <c r="Z123" s="70">
        <v>67.099999999999994</v>
      </c>
      <c r="AA123" s="70">
        <v>0.2</v>
      </c>
      <c r="AB123" s="70">
        <v>54.1</v>
      </c>
      <c r="AC123" s="70">
        <v>620</v>
      </c>
      <c r="AD123" s="70">
        <v>2.5</v>
      </c>
      <c r="AE123" s="139">
        <v>620</v>
      </c>
      <c r="AF123" s="70">
        <v>0.9</v>
      </c>
      <c r="AG123" s="141">
        <v>0</v>
      </c>
      <c r="AH123" s="70">
        <v>1.1000000000000001</v>
      </c>
      <c r="AI123" s="142">
        <v>0.7</v>
      </c>
      <c r="AJ123" s="143">
        <f t="shared" si="7"/>
        <v>88.91</v>
      </c>
      <c r="BY123" s="147"/>
    </row>
    <row r="124" spans="1:77" x14ac:dyDescent="0.3">
      <c r="A124" s="80" t="s">
        <v>306</v>
      </c>
      <c r="B124" s="50" t="s">
        <v>42</v>
      </c>
      <c r="C124" s="50" t="s">
        <v>13</v>
      </c>
      <c r="D124" s="50">
        <v>11</v>
      </c>
      <c r="E124" s="53"/>
      <c r="F124" s="53"/>
      <c r="G124" s="70">
        <v>98</v>
      </c>
      <c r="H124" s="99">
        <f t="shared" si="4"/>
        <v>22</v>
      </c>
      <c r="I124" s="70">
        <v>120</v>
      </c>
      <c r="J124" s="150">
        <v>113</v>
      </c>
      <c r="K124" s="99">
        <f t="shared" si="5"/>
        <v>44</v>
      </c>
      <c r="L124" s="151">
        <v>157</v>
      </c>
      <c r="M124" s="70">
        <v>92</v>
      </c>
      <c r="N124" s="99">
        <f t="shared" si="6"/>
        <v>57</v>
      </c>
      <c r="O124" s="70">
        <v>149</v>
      </c>
      <c r="P124" s="84">
        <v>0.47</v>
      </c>
      <c r="Q124" s="119"/>
      <c r="R124" s="119"/>
      <c r="S124" s="139">
        <v>0</v>
      </c>
      <c r="T124" s="70">
        <v>0</v>
      </c>
      <c r="U124" s="70">
        <v>0</v>
      </c>
      <c r="V124" s="70">
        <v>0</v>
      </c>
      <c r="W124" s="70">
        <v>0</v>
      </c>
      <c r="X124" s="70">
        <v>0</v>
      </c>
      <c r="Y124" s="139">
        <v>190</v>
      </c>
      <c r="Z124" s="70">
        <v>716</v>
      </c>
      <c r="AA124" s="70">
        <v>4.2</v>
      </c>
      <c r="AB124" s="70">
        <v>21.7</v>
      </c>
      <c r="AC124" s="70">
        <v>181</v>
      </c>
      <c r="AD124" s="70">
        <v>0.4</v>
      </c>
      <c r="AE124" s="139">
        <v>0</v>
      </c>
      <c r="AF124" s="70">
        <v>0</v>
      </c>
      <c r="AG124" s="141">
        <v>0.1</v>
      </c>
      <c r="AH124" s="70">
        <v>2</v>
      </c>
      <c r="AI124" s="142">
        <v>1.2</v>
      </c>
      <c r="AJ124" s="143">
        <f t="shared" si="7"/>
        <v>115.10000000000001</v>
      </c>
      <c r="BY124" s="147"/>
    </row>
    <row r="125" spans="1:77" x14ac:dyDescent="0.3">
      <c r="A125" s="80" t="s">
        <v>307</v>
      </c>
      <c r="B125" s="50" t="s">
        <v>45</v>
      </c>
      <c r="C125" s="50" t="s">
        <v>23</v>
      </c>
      <c r="D125" s="50">
        <v>10</v>
      </c>
      <c r="E125" s="53"/>
      <c r="F125" s="53"/>
      <c r="G125" s="70">
        <v>133</v>
      </c>
      <c r="H125" s="99">
        <f t="shared" si="4"/>
        <v>-12</v>
      </c>
      <c r="I125" s="70">
        <v>121</v>
      </c>
      <c r="J125" s="150">
        <v>156</v>
      </c>
      <c r="K125" s="99">
        <f t="shared" si="5"/>
        <v>-43</v>
      </c>
      <c r="L125" s="151">
        <v>113</v>
      </c>
      <c r="M125" s="70">
        <v>186</v>
      </c>
      <c r="N125" s="99">
        <f t="shared" si="6"/>
        <v>-77</v>
      </c>
      <c r="O125" s="70">
        <v>109</v>
      </c>
      <c r="P125" s="84">
        <v>0.78</v>
      </c>
      <c r="Q125" s="119"/>
      <c r="R125" s="119"/>
      <c r="S125" s="139">
        <v>0</v>
      </c>
      <c r="T125" s="70">
        <v>0</v>
      </c>
      <c r="U125" s="70">
        <v>0</v>
      </c>
      <c r="V125" s="70">
        <v>0</v>
      </c>
      <c r="W125" s="70">
        <v>0</v>
      </c>
      <c r="X125" s="70">
        <v>0</v>
      </c>
      <c r="Y125" s="139">
        <v>0</v>
      </c>
      <c r="Z125" s="70">
        <v>0</v>
      </c>
      <c r="AA125" s="70">
        <v>0</v>
      </c>
      <c r="AB125" s="70">
        <v>45.6</v>
      </c>
      <c r="AC125" s="70">
        <v>609</v>
      </c>
      <c r="AD125" s="70">
        <v>4.5</v>
      </c>
      <c r="AE125" s="139">
        <v>0</v>
      </c>
      <c r="AF125" s="70">
        <v>0</v>
      </c>
      <c r="AG125" s="141">
        <v>0.2</v>
      </c>
      <c r="AH125" s="70">
        <v>0.6</v>
      </c>
      <c r="AI125" s="142">
        <v>0.3</v>
      </c>
      <c r="AJ125" s="143">
        <f t="shared" si="7"/>
        <v>87.700000000000017</v>
      </c>
      <c r="BY125" s="147"/>
    </row>
    <row r="126" spans="1:77" x14ac:dyDescent="0.3">
      <c r="A126" s="80" t="s">
        <v>308</v>
      </c>
      <c r="B126" s="50" t="s">
        <v>42</v>
      </c>
      <c r="C126" s="50" t="s">
        <v>10</v>
      </c>
      <c r="D126" s="50">
        <v>5</v>
      </c>
      <c r="E126" s="53"/>
      <c r="F126" s="53"/>
      <c r="G126" s="70">
        <v>153</v>
      </c>
      <c r="H126" s="99">
        <f t="shared" si="4"/>
        <v>-30</v>
      </c>
      <c r="I126" s="70">
        <v>123</v>
      </c>
      <c r="J126" s="150">
        <v>124</v>
      </c>
      <c r="K126" s="99">
        <f t="shared" si="5"/>
        <v>-21</v>
      </c>
      <c r="L126" s="151">
        <v>103</v>
      </c>
      <c r="M126" s="70">
        <v>164</v>
      </c>
      <c r="N126" s="99">
        <f t="shared" si="6"/>
        <v>-61</v>
      </c>
      <c r="O126" s="70">
        <v>103</v>
      </c>
      <c r="P126" s="84">
        <v>0.34</v>
      </c>
      <c r="Q126" s="119"/>
      <c r="R126" s="119"/>
      <c r="S126" s="139">
        <v>0</v>
      </c>
      <c r="T126" s="70">
        <v>0</v>
      </c>
      <c r="U126" s="70">
        <v>0</v>
      </c>
      <c r="V126" s="70">
        <v>0</v>
      </c>
      <c r="W126" s="70">
        <v>0</v>
      </c>
      <c r="X126" s="70">
        <v>0</v>
      </c>
      <c r="Y126" s="139">
        <v>148</v>
      </c>
      <c r="Z126" s="70">
        <v>574</v>
      </c>
      <c r="AA126" s="70">
        <v>4.3</v>
      </c>
      <c r="AB126" s="70">
        <v>31.2</v>
      </c>
      <c r="AC126" s="70">
        <v>268</v>
      </c>
      <c r="AD126" s="70">
        <v>0.9</v>
      </c>
      <c r="AE126" s="139">
        <v>99.4</v>
      </c>
      <c r="AF126" s="70">
        <v>0</v>
      </c>
      <c r="AG126" s="141">
        <v>0.2</v>
      </c>
      <c r="AH126" s="70">
        <v>1.8</v>
      </c>
      <c r="AI126" s="142">
        <v>1.2</v>
      </c>
      <c r="AJ126" s="143">
        <f t="shared" si="7"/>
        <v>113.39999999999999</v>
      </c>
      <c r="BY126" s="147"/>
    </row>
    <row r="127" spans="1:77" x14ac:dyDescent="0.3">
      <c r="A127" s="80" t="s">
        <v>309</v>
      </c>
      <c r="B127" s="50" t="s">
        <v>43</v>
      </c>
      <c r="C127" s="50" t="s">
        <v>25</v>
      </c>
      <c r="D127" s="50">
        <v>10</v>
      </c>
      <c r="E127" s="53"/>
      <c r="F127" s="53"/>
      <c r="G127" s="70">
        <v>141</v>
      </c>
      <c r="H127" s="99">
        <f t="shared" si="4"/>
        <v>-17</v>
      </c>
      <c r="I127" s="70">
        <v>124</v>
      </c>
      <c r="J127" s="150">
        <v>192</v>
      </c>
      <c r="K127" s="99">
        <f t="shared" si="5"/>
        <v>-59</v>
      </c>
      <c r="L127" s="151">
        <v>133</v>
      </c>
      <c r="M127" s="70">
        <v>131</v>
      </c>
      <c r="N127" s="99">
        <f t="shared" si="6"/>
        <v>8</v>
      </c>
      <c r="O127" s="70">
        <v>139</v>
      </c>
      <c r="P127" s="84">
        <v>0.25</v>
      </c>
      <c r="Q127" s="119"/>
      <c r="R127" s="119"/>
      <c r="S127" s="139">
        <v>0</v>
      </c>
      <c r="T127" s="70">
        <v>0</v>
      </c>
      <c r="U127" s="70">
        <v>0</v>
      </c>
      <c r="V127" s="70">
        <v>0</v>
      </c>
      <c r="W127" s="70">
        <v>0</v>
      </c>
      <c r="X127" s="70">
        <v>0</v>
      </c>
      <c r="Y127" s="139">
        <v>0</v>
      </c>
      <c r="Z127" s="70">
        <v>0</v>
      </c>
      <c r="AA127" s="70">
        <v>0</v>
      </c>
      <c r="AB127" s="70">
        <v>45.8</v>
      </c>
      <c r="AC127" s="70">
        <v>662</v>
      </c>
      <c r="AD127" s="70">
        <v>4.8</v>
      </c>
      <c r="AE127" s="139">
        <v>0</v>
      </c>
      <c r="AF127" s="70">
        <v>0</v>
      </c>
      <c r="AG127" s="141">
        <v>0.2</v>
      </c>
      <c r="AH127" s="70">
        <v>0.6</v>
      </c>
      <c r="AI127" s="142">
        <v>0.3</v>
      </c>
      <c r="AJ127" s="143">
        <f t="shared" si="7"/>
        <v>94.800000000000011</v>
      </c>
      <c r="BY127" s="147"/>
    </row>
    <row r="128" spans="1:77" x14ac:dyDescent="0.3">
      <c r="A128" s="80" t="s">
        <v>310</v>
      </c>
      <c r="B128" s="50" t="s">
        <v>42</v>
      </c>
      <c r="C128" s="50" t="s">
        <v>32</v>
      </c>
      <c r="D128" s="50">
        <v>5</v>
      </c>
      <c r="E128" s="53"/>
      <c r="F128" s="53"/>
      <c r="G128" s="70">
        <v>54</v>
      </c>
      <c r="H128" s="99">
        <f t="shared" si="4"/>
        <v>71</v>
      </c>
      <c r="I128" s="70">
        <v>125</v>
      </c>
      <c r="J128" s="150">
        <v>93</v>
      </c>
      <c r="K128" s="99">
        <f t="shared" si="5"/>
        <v>70</v>
      </c>
      <c r="L128" s="151">
        <v>163</v>
      </c>
      <c r="M128" s="70">
        <v>61</v>
      </c>
      <c r="N128" s="99">
        <f t="shared" si="6"/>
        <v>92</v>
      </c>
      <c r="O128" s="70">
        <v>153</v>
      </c>
      <c r="P128" s="84">
        <v>0.77</v>
      </c>
      <c r="Q128" s="119"/>
      <c r="R128" s="119"/>
      <c r="S128" s="139">
        <v>0</v>
      </c>
      <c r="T128" s="70">
        <v>0</v>
      </c>
      <c r="U128" s="70">
        <v>0</v>
      </c>
      <c r="V128" s="70">
        <v>0</v>
      </c>
      <c r="W128" s="70">
        <v>0</v>
      </c>
      <c r="X128" s="70">
        <v>0</v>
      </c>
      <c r="Y128" s="139">
        <v>230</v>
      </c>
      <c r="Z128" s="70">
        <v>960</v>
      </c>
      <c r="AA128" s="70">
        <v>4.9000000000000004</v>
      </c>
      <c r="AB128" s="70">
        <v>24.1</v>
      </c>
      <c r="AC128" s="70">
        <v>202</v>
      </c>
      <c r="AD128" s="70">
        <v>0.7</v>
      </c>
      <c r="AE128" s="139">
        <v>0</v>
      </c>
      <c r="AF128" s="70">
        <v>0</v>
      </c>
      <c r="AG128" s="141">
        <v>0.2</v>
      </c>
      <c r="AH128" s="70">
        <v>2.2999999999999998</v>
      </c>
      <c r="AI128" s="142">
        <v>1.4</v>
      </c>
      <c r="AJ128" s="143">
        <f t="shared" si="7"/>
        <v>147.39999999999998</v>
      </c>
      <c r="BY128" s="147"/>
    </row>
    <row r="129" spans="1:77" x14ac:dyDescent="0.3">
      <c r="A129" s="80" t="s">
        <v>311</v>
      </c>
      <c r="B129" s="50" t="s">
        <v>43</v>
      </c>
      <c r="C129" s="50" t="s">
        <v>27</v>
      </c>
      <c r="D129" s="50">
        <v>12</v>
      </c>
      <c r="E129" s="53" t="s">
        <v>428</v>
      </c>
      <c r="F129" s="53"/>
      <c r="G129" s="70">
        <v>111</v>
      </c>
      <c r="H129" s="99">
        <f t="shared" si="4"/>
        <v>15</v>
      </c>
      <c r="I129" s="70">
        <v>126</v>
      </c>
      <c r="J129" s="150">
        <v>131</v>
      </c>
      <c r="K129" s="99">
        <f t="shared" si="5"/>
        <v>-27</v>
      </c>
      <c r="L129" s="151">
        <v>104</v>
      </c>
      <c r="M129" s="70">
        <v>102</v>
      </c>
      <c r="N129" s="99">
        <f t="shared" si="6"/>
        <v>5</v>
      </c>
      <c r="O129" s="70">
        <v>107</v>
      </c>
      <c r="P129" s="84">
        <v>0.69</v>
      </c>
      <c r="Q129" s="119"/>
      <c r="R129" s="119"/>
      <c r="S129" s="139">
        <v>0</v>
      </c>
      <c r="T129" s="70">
        <v>0</v>
      </c>
      <c r="U129" s="70">
        <v>0</v>
      </c>
      <c r="V129" s="70">
        <v>0</v>
      </c>
      <c r="W129" s="70">
        <v>0</v>
      </c>
      <c r="X129" s="70">
        <v>0</v>
      </c>
      <c r="Y129" s="139">
        <v>2</v>
      </c>
      <c r="Z129" s="70">
        <v>11</v>
      </c>
      <c r="AA129" s="70">
        <v>0</v>
      </c>
      <c r="AB129" s="70">
        <v>60.7</v>
      </c>
      <c r="AC129" s="70">
        <v>848</v>
      </c>
      <c r="AD129" s="70">
        <v>5.2</v>
      </c>
      <c r="AE129" s="139">
        <v>0</v>
      </c>
      <c r="AF129" s="70">
        <v>0</v>
      </c>
      <c r="AG129" s="141">
        <v>0.2</v>
      </c>
      <c r="AH129" s="70">
        <v>0.8</v>
      </c>
      <c r="AI129" s="142">
        <v>0.5</v>
      </c>
      <c r="AJ129" s="143">
        <f t="shared" si="7"/>
        <v>116.5</v>
      </c>
      <c r="BY129" s="147"/>
    </row>
    <row r="130" spans="1:77" x14ac:dyDescent="0.3">
      <c r="A130" s="80" t="s">
        <v>312</v>
      </c>
      <c r="B130" s="50" t="s">
        <v>42</v>
      </c>
      <c r="C130" s="50" t="s">
        <v>40</v>
      </c>
      <c r="D130" s="50">
        <v>10</v>
      </c>
      <c r="E130" s="53"/>
      <c r="F130" s="53"/>
      <c r="G130" s="70">
        <v>300</v>
      </c>
      <c r="H130" s="99">
        <f t="shared" si="4"/>
        <v>-173</v>
      </c>
      <c r="I130" s="70">
        <v>127</v>
      </c>
      <c r="J130" s="150">
        <v>228</v>
      </c>
      <c r="K130" s="99">
        <f t="shared" si="5"/>
        <v>-35</v>
      </c>
      <c r="L130" s="151">
        <v>193</v>
      </c>
      <c r="M130" s="70">
        <v>166</v>
      </c>
      <c r="N130" s="99">
        <f t="shared" si="6"/>
        <v>-2</v>
      </c>
      <c r="O130" s="70">
        <v>164</v>
      </c>
      <c r="P130" s="84">
        <v>0.06</v>
      </c>
      <c r="Q130" s="119"/>
      <c r="R130" s="119"/>
      <c r="S130" s="139">
        <v>0</v>
      </c>
      <c r="T130" s="70">
        <v>0</v>
      </c>
      <c r="U130" s="70">
        <v>0</v>
      </c>
      <c r="V130" s="70">
        <v>0</v>
      </c>
      <c r="W130" s="70">
        <v>0</v>
      </c>
      <c r="X130" s="70">
        <v>0</v>
      </c>
      <c r="Y130" s="139">
        <v>54.6</v>
      </c>
      <c r="Z130" s="70">
        <v>229</v>
      </c>
      <c r="AA130" s="70">
        <v>2.2999999999999998</v>
      </c>
      <c r="AB130" s="70">
        <v>33.4</v>
      </c>
      <c r="AC130" s="70">
        <v>290</v>
      </c>
      <c r="AD130" s="70">
        <v>0.8</v>
      </c>
      <c r="AE130" s="139">
        <v>0</v>
      </c>
      <c r="AF130" s="70">
        <v>0</v>
      </c>
      <c r="AG130" s="141">
        <v>0</v>
      </c>
      <c r="AH130" s="70">
        <v>1.5</v>
      </c>
      <c r="AI130" s="142">
        <v>1</v>
      </c>
      <c r="AJ130" s="143">
        <f t="shared" si="7"/>
        <v>68.499999999999986</v>
      </c>
      <c r="BY130" s="147"/>
    </row>
    <row r="131" spans="1:77" x14ac:dyDescent="0.3">
      <c r="A131" s="80" t="s">
        <v>313</v>
      </c>
      <c r="B131" s="50" t="s">
        <v>45</v>
      </c>
      <c r="C131" s="50" t="s">
        <v>32</v>
      </c>
      <c r="D131" s="50">
        <v>5</v>
      </c>
      <c r="E131" s="53"/>
      <c r="F131" s="53"/>
      <c r="G131" s="70">
        <v>118</v>
      </c>
      <c r="H131" s="99">
        <f t="shared" si="4"/>
        <v>10</v>
      </c>
      <c r="I131" s="70">
        <v>128</v>
      </c>
      <c r="J131" s="150">
        <v>151</v>
      </c>
      <c r="K131" s="99">
        <f t="shared" si="5"/>
        <v>-4</v>
      </c>
      <c r="L131" s="151">
        <v>147</v>
      </c>
      <c r="M131" s="70">
        <v>180</v>
      </c>
      <c r="N131" s="99">
        <f t="shared" si="6"/>
        <v>-37</v>
      </c>
      <c r="O131" s="70">
        <v>143</v>
      </c>
      <c r="P131" s="84">
        <v>0.79</v>
      </c>
      <c r="Q131" s="119"/>
      <c r="R131" s="119"/>
      <c r="S131" s="139">
        <v>0</v>
      </c>
      <c r="T131" s="70">
        <v>0</v>
      </c>
      <c r="U131" s="70">
        <v>0</v>
      </c>
      <c r="V131" s="70">
        <v>0</v>
      </c>
      <c r="W131" s="70">
        <v>0</v>
      </c>
      <c r="X131" s="70">
        <v>0</v>
      </c>
      <c r="Y131" s="139">
        <v>4.2</v>
      </c>
      <c r="Z131" s="70">
        <v>18.899999999999999</v>
      </c>
      <c r="AA131" s="70">
        <v>0</v>
      </c>
      <c r="AB131" s="70">
        <v>54.4</v>
      </c>
      <c r="AC131" s="70">
        <v>621</v>
      </c>
      <c r="AD131" s="70">
        <v>4.9000000000000004</v>
      </c>
      <c r="AE131" s="139">
        <v>0</v>
      </c>
      <c r="AF131" s="70">
        <v>0</v>
      </c>
      <c r="AG131" s="141">
        <v>0.2</v>
      </c>
      <c r="AH131" s="70">
        <v>0.3</v>
      </c>
      <c r="AI131" s="142">
        <v>0.3</v>
      </c>
      <c r="AJ131" s="143">
        <f t="shared" si="7"/>
        <v>93.190000000000012</v>
      </c>
      <c r="BY131" s="147"/>
    </row>
    <row r="132" spans="1:77" x14ac:dyDescent="0.3">
      <c r="A132" s="80" t="s">
        <v>314</v>
      </c>
      <c r="B132" s="50" t="s">
        <v>43</v>
      </c>
      <c r="C132" s="50" t="s">
        <v>13</v>
      </c>
      <c r="D132" s="50">
        <v>11</v>
      </c>
      <c r="E132" s="53"/>
      <c r="F132" s="53"/>
      <c r="G132" s="70">
        <v>173</v>
      </c>
      <c r="H132" s="99">
        <f t="shared" si="4"/>
        <v>-44</v>
      </c>
      <c r="I132" s="70">
        <v>129</v>
      </c>
      <c r="J132" s="150">
        <v>153</v>
      </c>
      <c r="K132" s="99">
        <f t="shared" si="5"/>
        <v>-27</v>
      </c>
      <c r="L132" s="151">
        <v>126</v>
      </c>
      <c r="M132" s="70">
        <v>172</v>
      </c>
      <c r="N132" s="99">
        <f t="shared" si="6"/>
        <v>-52</v>
      </c>
      <c r="O132" s="70">
        <v>120</v>
      </c>
      <c r="P132" s="84">
        <v>0.28000000000000003</v>
      </c>
      <c r="Q132" s="119"/>
      <c r="R132" s="119"/>
      <c r="S132" s="139">
        <v>0</v>
      </c>
      <c r="T132" s="70">
        <v>0</v>
      </c>
      <c r="U132" s="70">
        <v>0</v>
      </c>
      <c r="V132" s="70">
        <v>0</v>
      </c>
      <c r="W132" s="70">
        <v>0</v>
      </c>
      <c r="X132" s="70">
        <v>0</v>
      </c>
      <c r="Y132" s="139">
        <v>0</v>
      </c>
      <c r="Z132" s="70">
        <v>0</v>
      </c>
      <c r="AA132" s="70">
        <v>0</v>
      </c>
      <c r="AB132" s="70">
        <v>50.4</v>
      </c>
      <c r="AC132" s="70">
        <v>674</v>
      </c>
      <c r="AD132" s="70">
        <v>3.8</v>
      </c>
      <c r="AE132" s="139">
        <v>0</v>
      </c>
      <c r="AF132" s="70">
        <v>0</v>
      </c>
      <c r="AG132" s="141">
        <v>0.2</v>
      </c>
      <c r="AH132" s="70">
        <v>0.3</v>
      </c>
      <c r="AI132" s="142">
        <v>0.2</v>
      </c>
      <c r="AJ132" s="143">
        <f t="shared" si="7"/>
        <v>90.2</v>
      </c>
      <c r="BY132" s="147"/>
    </row>
    <row r="133" spans="1:77" x14ac:dyDescent="0.3">
      <c r="A133" s="80" t="s">
        <v>315</v>
      </c>
      <c r="B133" s="50" t="s">
        <v>43</v>
      </c>
      <c r="C133" s="50" t="s">
        <v>26</v>
      </c>
      <c r="D133" s="50">
        <v>12</v>
      </c>
      <c r="E133" s="53"/>
      <c r="F133" s="53"/>
      <c r="G133" s="70">
        <v>115</v>
      </c>
      <c r="H133" s="99">
        <f t="shared" ref="H133:H196" si="8">I133-G133</f>
        <v>15</v>
      </c>
      <c r="I133" s="70">
        <v>130</v>
      </c>
      <c r="J133" s="150">
        <v>170</v>
      </c>
      <c r="K133" s="99">
        <f t="shared" ref="K133:K196" si="9">L133-J133</f>
        <v>-70</v>
      </c>
      <c r="L133" s="151">
        <v>100</v>
      </c>
      <c r="M133" s="70">
        <v>137</v>
      </c>
      <c r="N133" s="99">
        <f t="shared" ref="N133:N196" si="10">O133-M133</f>
        <v>-23</v>
      </c>
      <c r="O133" s="70">
        <v>114</v>
      </c>
      <c r="P133" s="84">
        <v>0.61</v>
      </c>
      <c r="Q133" s="119"/>
      <c r="R133" s="119"/>
      <c r="S133" s="139">
        <v>0</v>
      </c>
      <c r="T133" s="70">
        <v>0</v>
      </c>
      <c r="U133" s="70">
        <v>0</v>
      </c>
      <c r="V133" s="70">
        <v>0</v>
      </c>
      <c r="W133" s="70">
        <v>0</v>
      </c>
      <c r="X133" s="70">
        <v>0</v>
      </c>
      <c r="Y133" s="139">
        <v>2</v>
      </c>
      <c r="Z133" s="70">
        <v>10.9</v>
      </c>
      <c r="AA133" s="70">
        <v>0</v>
      </c>
      <c r="AB133" s="70">
        <v>63.4</v>
      </c>
      <c r="AC133" s="70">
        <v>856</v>
      </c>
      <c r="AD133" s="70">
        <v>5.7</v>
      </c>
      <c r="AE133" s="139">
        <v>80.099999999999994</v>
      </c>
      <c r="AF133" s="70">
        <v>0</v>
      </c>
      <c r="AG133" s="141">
        <v>0.2</v>
      </c>
      <c r="AH133" s="70">
        <v>0.8</v>
      </c>
      <c r="AI133" s="142">
        <v>0.5</v>
      </c>
      <c r="AJ133" s="143">
        <f t="shared" si="7"/>
        <v>120.29</v>
      </c>
      <c r="BY133" s="147"/>
    </row>
    <row r="134" spans="1:77" x14ac:dyDescent="0.3">
      <c r="A134" s="80" t="s">
        <v>316</v>
      </c>
      <c r="B134" s="50" t="s">
        <v>44</v>
      </c>
      <c r="C134" s="50" t="s">
        <v>36</v>
      </c>
      <c r="D134" s="50">
        <v>8</v>
      </c>
      <c r="E134" s="53"/>
      <c r="F134" s="53"/>
      <c r="G134" s="70">
        <v>135</v>
      </c>
      <c r="H134" s="99">
        <f t="shared" si="8"/>
        <v>-4</v>
      </c>
      <c r="I134" s="70">
        <v>131</v>
      </c>
      <c r="J134" s="150">
        <v>157</v>
      </c>
      <c r="K134" s="99">
        <f t="shared" si="9"/>
        <v>-35</v>
      </c>
      <c r="L134" s="151">
        <v>122</v>
      </c>
      <c r="M134" s="70">
        <v>150</v>
      </c>
      <c r="N134" s="99">
        <f t="shared" si="10"/>
        <v>-25</v>
      </c>
      <c r="O134" s="70">
        <v>125</v>
      </c>
      <c r="P134" s="84">
        <v>0.59</v>
      </c>
      <c r="Q134" s="119"/>
      <c r="R134" s="119"/>
      <c r="S134" s="139">
        <v>353</v>
      </c>
      <c r="T134" s="70">
        <v>207</v>
      </c>
      <c r="U134" s="70">
        <v>4276</v>
      </c>
      <c r="V134" s="70">
        <v>22.1</v>
      </c>
      <c r="W134" s="70">
        <v>22.5</v>
      </c>
      <c r="X134" s="70">
        <v>36.200000000000003</v>
      </c>
      <c r="Y134" s="139">
        <v>20.2</v>
      </c>
      <c r="Z134" s="70">
        <v>41.7</v>
      </c>
      <c r="AA134" s="70">
        <v>0.4</v>
      </c>
      <c r="AB134" s="70">
        <v>0</v>
      </c>
      <c r="AC134" s="70">
        <v>0</v>
      </c>
      <c r="AD134" s="70">
        <v>0</v>
      </c>
      <c r="AE134" s="139">
        <v>0</v>
      </c>
      <c r="AF134" s="70">
        <v>0</v>
      </c>
      <c r="AG134" s="141">
        <v>0.5</v>
      </c>
      <c r="AH134" s="70">
        <v>8</v>
      </c>
      <c r="AI134" s="142">
        <v>5.0999999999999996</v>
      </c>
      <c r="AJ134" s="143">
        <f t="shared" ref="AJ134:AJ197" si="11">IFERROR($S134*$S$2+$T134*$T$2+IF($U$2=0,0,$U134/$U$2)+$V134*$V$2+$W134*$W$2+$X134*$X$2+$Y134*$Y$2+IF($Z$2=0,0,$Z134/$Z$2)+$AA$2*$AA134+$AB134*$AB$2+IF($AC$2=0,0,$AC134/$AC$2)+$AD134*$AD$2+IF($AE$2=0,0,$AE134/$AE$2)+$AF134*$AF$2+$AG134*$AG$2+$AH134*$AH$2+$AI134*$AI$2,0)</f>
        <v>234.31</v>
      </c>
      <c r="BY134" s="147"/>
    </row>
    <row r="135" spans="1:77" x14ac:dyDescent="0.3">
      <c r="A135" s="80" t="s">
        <v>317</v>
      </c>
      <c r="B135" s="50" t="s">
        <v>44</v>
      </c>
      <c r="C135" s="50" t="s">
        <v>46</v>
      </c>
      <c r="D135" s="50">
        <v>4</v>
      </c>
      <c r="E135" s="53" t="s">
        <v>428</v>
      </c>
      <c r="F135" s="53"/>
      <c r="G135" s="70">
        <v>136</v>
      </c>
      <c r="H135" s="99">
        <f t="shared" si="8"/>
        <v>-4</v>
      </c>
      <c r="I135" s="70">
        <v>132</v>
      </c>
      <c r="J135" s="150">
        <v>143</v>
      </c>
      <c r="K135" s="99">
        <f t="shared" si="9"/>
        <v>-4</v>
      </c>
      <c r="L135" s="151">
        <v>139</v>
      </c>
      <c r="M135" s="70">
        <v>300</v>
      </c>
      <c r="N135" s="99">
        <f t="shared" si="10"/>
        <v>-164</v>
      </c>
      <c r="O135" s="70">
        <v>136</v>
      </c>
      <c r="P135" s="84">
        <v>0.63</v>
      </c>
      <c r="Q135" s="119"/>
      <c r="R135" s="119"/>
      <c r="S135" s="139">
        <v>317</v>
      </c>
      <c r="T135" s="70">
        <v>162</v>
      </c>
      <c r="U135" s="70">
        <v>3533</v>
      </c>
      <c r="V135" s="70">
        <v>20.3</v>
      </c>
      <c r="W135" s="70">
        <v>16.100000000000001</v>
      </c>
      <c r="X135" s="70">
        <v>43.3</v>
      </c>
      <c r="Y135" s="139">
        <v>94.3</v>
      </c>
      <c r="Z135" s="70">
        <v>520</v>
      </c>
      <c r="AA135" s="70">
        <v>2.6</v>
      </c>
      <c r="AB135" s="70">
        <v>0</v>
      </c>
      <c r="AC135" s="70">
        <v>0</v>
      </c>
      <c r="AD135" s="70">
        <v>0</v>
      </c>
      <c r="AE135" s="139">
        <v>0</v>
      </c>
      <c r="AF135" s="70">
        <v>0</v>
      </c>
      <c r="AG135" s="141">
        <v>0.5</v>
      </c>
      <c r="AH135" s="70">
        <v>8.5</v>
      </c>
      <c r="AI135" s="142">
        <v>5.4</v>
      </c>
      <c r="AJ135" s="143">
        <f t="shared" si="11"/>
        <v>264.21999999999997</v>
      </c>
      <c r="BY135" s="147"/>
    </row>
    <row r="136" spans="1:77" x14ac:dyDescent="0.3">
      <c r="A136" s="80" t="s">
        <v>318</v>
      </c>
      <c r="B136" s="50" t="s">
        <v>42</v>
      </c>
      <c r="C136" s="50" t="s">
        <v>30</v>
      </c>
      <c r="D136" s="50">
        <v>6</v>
      </c>
      <c r="E136" s="53"/>
      <c r="F136" s="53"/>
      <c r="G136" s="70">
        <v>126</v>
      </c>
      <c r="H136" s="99">
        <f t="shared" si="8"/>
        <v>7</v>
      </c>
      <c r="I136" s="70">
        <v>133</v>
      </c>
      <c r="J136" s="150">
        <v>133</v>
      </c>
      <c r="K136" s="99">
        <f t="shared" si="9"/>
        <v>-6</v>
      </c>
      <c r="L136" s="151">
        <v>127</v>
      </c>
      <c r="M136" s="70">
        <v>108</v>
      </c>
      <c r="N136" s="99">
        <f t="shared" si="10"/>
        <v>13</v>
      </c>
      <c r="O136" s="70">
        <v>121</v>
      </c>
      <c r="P136" s="84">
        <v>0.27</v>
      </c>
      <c r="Q136" s="119"/>
      <c r="R136" s="119"/>
      <c r="S136" s="139">
        <v>0</v>
      </c>
      <c r="T136" s="70">
        <v>0</v>
      </c>
      <c r="U136" s="70">
        <v>0</v>
      </c>
      <c r="V136" s="70">
        <v>0</v>
      </c>
      <c r="W136" s="70">
        <v>0</v>
      </c>
      <c r="X136" s="70">
        <v>0</v>
      </c>
      <c r="Y136" s="139">
        <v>135</v>
      </c>
      <c r="Z136" s="70">
        <v>616</v>
      </c>
      <c r="AA136" s="70">
        <v>3.5</v>
      </c>
      <c r="AB136" s="70">
        <v>20.8</v>
      </c>
      <c r="AC136" s="70">
        <v>170</v>
      </c>
      <c r="AD136" s="70">
        <v>0.8</v>
      </c>
      <c r="AE136" s="139">
        <v>0</v>
      </c>
      <c r="AF136" s="70">
        <v>0</v>
      </c>
      <c r="AG136" s="141">
        <v>0.1</v>
      </c>
      <c r="AH136" s="70">
        <v>1.7</v>
      </c>
      <c r="AI136" s="142">
        <v>1.1000000000000001</v>
      </c>
      <c r="AJ136" s="143">
        <f t="shared" si="11"/>
        <v>102.39999999999999</v>
      </c>
      <c r="BY136" s="147"/>
    </row>
    <row r="137" spans="1:77" x14ac:dyDescent="0.3">
      <c r="A137" s="80" t="s">
        <v>319</v>
      </c>
      <c r="B137" s="50" t="s">
        <v>43</v>
      </c>
      <c r="C137" s="50" t="s">
        <v>30</v>
      </c>
      <c r="D137" s="50">
        <v>6</v>
      </c>
      <c r="E137" s="53"/>
      <c r="F137" s="53"/>
      <c r="G137" s="70">
        <v>129</v>
      </c>
      <c r="H137" s="99">
        <f t="shared" si="8"/>
        <v>5</v>
      </c>
      <c r="I137" s="70">
        <v>134</v>
      </c>
      <c r="J137" s="150">
        <v>163</v>
      </c>
      <c r="K137" s="99">
        <f t="shared" si="9"/>
        <v>-26</v>
      </c>
      <c r="L137" s="151">
        <v>137</v>
      </c>
      <c r="M137" s="70">
        <v>141</v>
      </c>
      <c r="N137" s="99">
        <f t="shared" si="10"/>
        <v>-8</v>
      </c>
      <c r="O137" s="70">
        <v>133</v>
      </c>
      <c r="P137" s="84">
        <v>0.26</v>
      </c>
      <c r="Q137" s="119"/>
      <c r="R137" s="119"/>
      <c r="S137" s="139">
        <v>0</v>
      </c>
      <c r="T137" s="70">
        <v>0</v>
      </c>
      <c r="U137" s="70">
        <v>0</v>
      </c>
      <c r="V137" s="70">
        <v>0</v>
      </c>
      <c r="W137" s="70">
        <v>0</v>
      </c>
      <c r="X137" s="70">
        <v>0</v>
      </c>
      <c r="Y137" s="139">
        <v>2</v>
      </c>
      <c r="Z137" s="70">
        <v>11</v>
      </c>
      <c r="AA137" s="70">
        <v>0</v>
      </c>
      <c r="AB137" s="70">
        <v>48.8</v>
      </c>
      <c r="AC137" s="70">
        <v>766</v>
      </c>
      <c r="AD137" s="70">
        <v>4.9000000000000004</v>
      </c>
      <c r="AE137" s="139">
        <v>0</v>
      </c>
      <c r="AF137" s="70">
        <v>0</v>
      </c>
      <c r="AG137" s="141">
        <v>0.2</v>
      </c>
      <c r="AH137" s="70">
        <v>0.6</v>
      </c>
      <c r="AI137" s="142">
        <v>0.5</v>
      </c>
      <c r="AJ137" s="143">
        <f t="shared" si="11"/>
        <v>106.5</v>
      </c>
      <c r="BY137" s="147"/>
    </row>
    <row r="138" spans="1:77" x14ac:dyDescent="0.3">
      <c r="A138" s="80" t="s">
        <v>320</v>
      </c>
      <c r="B138" s="50" t="s">
        <v>44</v>
      </c>
      <c r="C138" s="50" t="s">
        <v>47</v>
      </c>
      <c r="D138" s="50">
        <v>7</v>
      </c>
      <c r="E138" s="53"/>
      <c r="F138" s="53"/>
      <c r="G138" s="70">
        <v>145</v>
      </c>
      <c r="H138" s="99">
        <f t="shared" si="8"/>
        <v>-9</v>
      </c>
      <c r="I138" s="70">
        <v>136</v>
      </c>
      <c r="J138" s="150">
        <v>185</v>
      </c>
      <c r="K138" s="99">
        <f t="shared" si="9"/>
        <v>-33</v>
      </c>
      <c r="L138" s="151">
        <v>152</v>
      </c>
      <c r="M138" s="70">
        <v>183</v>
      </c>
      <c r="N138" s="99">
        <f t="shared" si="10"/>
        <v>-27</v>
      </c>
      <c r="O138" s="70">
        <v>156</v>
      </c>
      <c r="P138" s="84">
        <v>0.42</v>
      </c>
      <c r="Q138" s="119"/>
      <c r="R138" s="119"/>
      <c r="S138" s="139">
        <v>226</v>
      </c>
      <c r="T138" s="70">
        <v>125</v>
      </c>
      <c r="U138" s="70">
        <v>2869</v>
      </c>
      <c r="V138" s="70">
        <v>14.7</v>
      </c>
      <c r="W138" s="70">
        <v>7.4</v>
      </c>
      <c r="X138" s="70">
        <v>23.7</v>
      </c>
      <c r="Y138" s="139">
        <v>22.5</v>
      </c>
      <c r="Z138" s="70">
        <v>90.8</v>
      </c>
      <c r="AA138" s="70">
        <v>0.5</v>
      </c>
      <c r="AB138" s="70">
        <v>0</v>
      </c>
      <c r="AC138" s="70">
        <v>0</v>
      </c>
      <c r="AD138" s="70">
        <v>0</v>
      </c>
      <c r="AE138" s="139">
        <v>0</v>
      </c>
      <c r="AF138" s="70">
        <v>0</v>
      </c>
      <c r="AG138" s="141">
        <v>0.4</v>
      </c>
      <c r="AH138" s="70">
        <v>5.2</v>
      </c>
      <c r="AI138" s="142">
        <v>3.3</v>
      </c>
      <c r="AJ138" s="143">
        <f t="shared" si="11"/>
        <v>172.44000000000003</v>
      </c>
      <c r="BY138" s="147"/>
    </row>
    <row r="139" spans="1:77" x14ac:dyDescent="0.3">
      <c r="A139" s="80" t="s">
        <v>321</v>
      </c>
      <c r="B139" s="50" t="s">
        <v>44</v>
      </c>
      <c r="C139" s="50" t="s">
        <v>16</v>
      </c>
      <c r="D139" s="50">
        <v>4</v>
      </c>
      <c r="E139" s="53"/>
      <c r="F139" s="53"/>
      <c r="G139" s="70">
        <v>138</v>
      </c>
      <c r="H139" s="99">
        <f t="shared" si="8"/>
        <v>-1</v>
      </c>
      <c r="I139" s="70">
        <v>137</v>
      </c>
      <c r="J139" s="150">
        <v>161</v>
      </c>
      <c r="K139" s="99">
        <f t="shared" si="9"/>
        <v>-13</v>
      </c>
      <c r="L139" s="151">
        <v>148</v>
      </c>
      <c r="M139" s="70">
        <v>157</v>
      </c>
      <c r="N139" s="99">
        <f t="shared" si="10"/>
        <v>-16</v>
      </c>
      <c r="O139" s="70">
        <v>141</v>
      </c>
      <c r="P139" s="84">
        <v>0.35</v>
      </c>
      <c r="Q139" s="119"/>
      <c r="R139" s="119"/>
      <c r="S139" s="139">
        <v>332</v>
      </c>
      <c r="T139" s="70">
        <v>184</v>
      </c>
      <c r="U139" s="70">
        <v>4011</v>
      </c>
      <c r="V139" s="70">
        <v>22.4</v>
      </c>
      <c r="W139" s="70">
        <v>20.100000000000001</v>
      </c>
      <c r="X139" s="70">
        <v>36.200000000000003</v>
      </c>
      <c r="Y139" s="139">
        <v>21.6</v>
      </c>
      <c r="Z139" s="70">
        <v>46.6</v>
      </c>
      <c r="AA139" s="70">
        <v>1.1000000000000001</v>
      </c>
      <c r="AB139" s="70">
        <v>0</v>
      </c>
      <c r="AC139" s="70">
        <v>0</v>
      </c>
      <c r="AD139" s="70">
        <v>0</v>
      </c>
      <c r="AE139" s="139">
        <v>0</v>
      </c>
      <c r="AF139" s="70">
        <v>0</v>
      </c>
      <c r="AG139" s="141">
        <v>0.5</v>
      </c>
      <c r="AH139" s="70">
        <v>6.8</v>
      </c>
      <c r="AI139" s="142">
        <v>4.3</v>
      </c>
      <c r="AJ139" s="143">
        <f t="shared" si="11"/>
        <v>233.6</v>
      </c>
      <c r="BY139" s="147"/>
    </row>
    <row r="140" spans="1:77" x14ac:dyDescent="0.3">
      <c r="A140" s="80" t="s">
        <v>322</v>
      </c>
      <c r="B140" s="50" t="s">
        <v>42</v>
      </c>
      <c r="C140" s="50" t="s">
        <v>21</v>
      </c>
      <c r="D140" s="50">
        <v>8</v>
      </c>
      <c r="E140" s="53" t="s">
        <v>428</v>
      </c>
      <c r="F140" s="53"/>
      <c r="G140" s="70">
        <v>80</v>
      </c>
      <c r="H140" s="99">
        <f t="shared" si="8"/>
        <v>58</v>
      </c>
      <c r="I140" s="70">
        <v>138</v>
      </c>
      <c r="J140" s="150">
        <v>125</v>
      </c>
      <c r="K140" s="99">
        <f t="shared" si="9"/>
        <v>-29</v>
      </c>
      <c r="L140" s="151">
        <v>96</v>
      </c>
      <c r="M140" s="70">
        <v>109</v>
      </c>
      <c r="N140" s="99">
        <f t="shared" si="10"/>
        <v>3</v>
      </c>
      <c r="O140" s="70">
        <v>112</v>
      </c>
      <c r="P140" s="84">
        <v>0.44</v>
      </c>
      <c r="Q140" s="119"/>
      <c r="R140" s="119"/>
      <c r="S140" s="139">
        <v>0</v>
      </c>
      <c r="T140" s="70">
        <v>0</v>
      </c>
      <c r="U140" s="70">
        <v>0</v>
      </c>
      <c r="V140" s="70">
        <v>0</v>
      </c>
      <c r="W140" s="70">
        <v>0</v>
      </c>
      <c r="X140" s="70">
        <v>0</v>
      </c>
      <c r="Y140" s="139">
        <v>117</v>
      </c>
      <c r="Z140" s="70">
        <v>484</v>
      </c>
      <c r="AA140" s="70">
        <v>5.3</v>
      </c>
      <c r="AB140" s="70">
        <v>6.5</v>
      </c>
      <c r="AC140" s="70">
        <v>53.4</v>
      </c>
      <c r="AD140" s="70">
        <v>0.2</v>
      </c>
      <c r="AE140" s="139">
        <v>96</v>
      </c>
      <c r="AF140" s="70">
        <v>0</v>
      </c>
      <c r="AG140" s="141">
        <v>0.2</v>
      </c>
      <c r="AH140" s="70">
        <v>1.6</v>
      </c>
      <c r="AI140" s="142">
        <v>1</v>
      </c>
      <c r="AJ140" s="143">
        <f t="shared" si="11"/>
        <v>85.14</v>
      </c>
      <c r="BY140" s="147"/>
    </row>
    <row r="141" spans="1:77" x14ac:dyDescent="0.3">
      <c r="A141" s="80" t="s">
        <v>323</v>
      </c>
      <c r="B141" s="50" t="s">
        <v>42</v>
      </c>
      <c r="C141" s="50" t="s">
        <v>27</v>
      </c>
      <c r="D141" s="50">
        <v>12</v>
      </c>
      <c r="E141" s="53"/>
      <c r="F141" s="53"/>
      <c r="G141" s="70">
        <v>156</v>
      </c>
      <c r="H141" s="99">
        <f t="shared" si="8"/>
        <v>-17</v>
      </c>
      <c r="I141" s="70">
        <v>139</v>
      </c>
      <c r="J141" s="150">
        <v>190</v>
      </c>
      <c r="K141" s="99">
        <f t="shared" si="9"/>
        <v>-69</v>
      </c>
      <c r="L141" s="151">
        <v>121</v>
      </c>
      <c r="M141" s="70">
        <v>138</v>
      </c>
      <c r="N141" s="99">
        <f t="shared" si="10"/>
        <v>-15</v>
      </c>
      <c r="O141" s="70">
        <v>123</v>
      </c>
      <c r="P141" s="84">
        <v>0.13</v>
      </c>
      <c r="Q141" s="119"/>
      <c r="R141" s="119"/>
      <c r="S141" s="139">
        <v>0</v>
      </c>
      <c r="T141" s="70">
        <v>0</v>
      </c>
      <c r="U141" s="70">
        <v>0</v>
      </c>
      <c r="V141" s="70">
        <v>0</v>
      </c>
      <c r="W141" s="70">
        <v>0</v>
      </c>
      <c r="X141" s="70">
        <v>0</v>
      </c>
      <c r="Y141" s="139">
        <v>111</v>
      </c>
      <c r="Z141" s="70">
        <v>493</v>
      </c>
      <c r="AA141" s="70">
        <v>3.5</v>
      </c>
      <c r="AB141" s="70">
        <v>15.1</v>
      </c>
      <c r="AC141" s="70">
        <v>120</v>
      </c>
      <c r="AD141" s="70">
        <v>0.3</v>
      </c>
      <c r="AE141" s="139">
        <v>0</v>
      </c>
      <c r="AF141" s="70">
        <v>0</v>
      </c>
      <c r="AG141" s="141">
        <v>0</v>
      </c>
      <c r="AH141" s="70">
        <v>2</v>
      </c>
      <c r="AI141" s="142">
        <v>1.2</v>
      </c>
      <c r="AJ141" s="143">
        <f t="shared" si="11"/>
        <v>81.699999999999989</v>
      </c>
      <c r="BY141" s="147"/>
    </row>
    <row r="142" spans="1:77" x14ac:dyDescent="0.3">
      <c r="A142" s="80" t="s">
        <v>215</v>
      </c>
      <c r="B142" s="50" t="s">
        <v>42</v>
      </c>
      <c r="C142" s="50" t="s">
        <v>22</v>
      </c>
      <c r="D142" s="50">
        <v>10</v>
      </c>
      <c r="E142" s="53"/>
      <c r="F142" s="53"/>
      <c r="G142" s="70">
        <v>183</v>
      </c>
      <c r="H142" s="99">
        <f t="shared" si="8"/>
        <v>-43</v>
      </c>
      <c r="I142" s="70">
        <v>140</v>
      </c>
      <c r="J142" s="150">
        <v>300</v>
      </c>
      <c r="K142" s="99">
        <f t="shared" si="9"/>
        <v>-121</v>
      </c>
      <c r="L142" s="151">
        <v>179</v>
      </c>
      <c r="M142" s="70">
        <v>300</v>
      </c>
      <c r="N142" s="99">
        <f t="shared" si="10"/>
        <v>-118</v>
      </c>
      <c r="O142" s="70">
        <v>182</v>
      </c>
      <c r="P142" s="84">
        <v>0.03</v>
      </c>
      <c r="Q142" s="119"/>
      <c r="R142" s="119"/>
      <c r="S142" s="139">
        <v>0</v>
      </c>
      <c r="T142" s="70">
        <v>0</v>
      </c>
      <c r="U142" s="70">
        <v>0</v>
      </c>
      <c r="V142" s="70">
        <v>0</v>
      </c>
      <c r="W142" s="70">
        <v>0</v>
      </c>
      <c r="X142" s="70">
        <v>0</v>
      </c>
      <c r="Y142" s="139">
        <v>0</v>
      </c>
      <c r="Z142" s="70">
        <v>0</v>
      </c>
      <c r="AA142" s="70">
        <v>0</v>
      </c>
      <c r="AB142" s="70">
        <v>0</v>
      </c>
      <c r="AC142" s="70">
        <v>0</v>
      </c>
      <c r="AD142" s="70">
        <v>0</v>
      </c>
      <c r="AE142" s="139">
        <v>0</v>
      </c>
      <c r="AF142" s="70">
        <v>0</v>
      </c>
      <c r="AG142" s="141">
        <v>0</v>
      </c>
      <c r="AH142" s="70">
        <v>0</v>
      </c>
      <c r="AI142" s="142">
        <v>0</v>
      </c>
      <c r="AJ142" s="143">
        <f t="shared" si="11"/>
        <v>0</v>
      </c>
      <c r="BY142" s="147"/>
    </row>
    <row r="143" spans="1:77" x14ac:dyDescent="0.3">
      <c r="A143" s="80" t="s">
        <v>324</v>
      </c>
      <c r="B143" s="50" t="s">
        <v>45</v>
      </c>
      <c r="C143" s="50" t="s">
        <v>14</v>
      </c>
      <c r="D143" s="50">
        <v>4</v>
      </c>
      <c r="E143" s="53"/>
      <c r="F143" s="53"/>
      <c r="G143" s="70">
        <v>137</v>
      </c>
      <c r="H143" s="99">
        <f t="shared" si="8"/>
        <v>4</v>
      </c>
      <c r="I143" s="70">
        <v>141</v>
      </c>
      <c r="J143" s="150">
        <v>239</v>
      </c>
      <c r="K143" s="99">
        <f t="shared" si="9"/>
        <v>-84</v>
      </c>
      <c r="L143" s="151">
        <v>155</v>
      </c>
      <c r="M143" s="70">
        <v>130</v>
      </c>
      <c r="N143" s="99">
        <f t="shared" si="10"/>
        <v>170</v>
      </c>
      <c r="O143" s="70">
        <v>300</v>
      </c>
      <c r="P143" s="84">
        <v>0.64</v>
      </c>
      <c r="Q143" s="119"/>
      <c r="R143" s="119"/>
      <c r="S143" s="139">
        <v>0</v>
      </c>
      <c r="T143" s="70">
        <v>0</v>
      </c>
      <c r="U143" s="70">
        <v>0</v>
      </c>
      <c r="V143" s="70">
        <v>0</v>
      </c>
      <c r="W143" s="70">
        <v>0</v>
      </c>
      <c r="X143" s="70">
        <v>0</v>
      </c>
      <c r="Y143" s="139">
        <v>0</v>
      </c>
      <c r="Z143" s="70">
        <v>0</v>
      </c>
      <c r="AA143" s="70">
        <v>0</v>
      </c>
      <c r="AB143" s="70">
        <v>39.6</v>
      </c>
      <c r="AC143" s="70">
        <v>451</v>
      </c>
      <c r="AD143" s="70">
        <v>3.7</v>
      </c>
      <c r="AE143" s="139">
        <v>0</v>
      </c>
      <c r="AF143" s="70">
        <v>0</v>
      </c>
      <c r="AG143" s="141">
        <v>0.2</v>
      </c>
      <c r="AH143" s="70">
        <v>0.5</v>
      </c>
      <c r="AI143" s="142">
        <v>0.3</v>
      </c>
      <c r="AJ143" s="143">
        <f t="shared" si="11"/>
        <v>67.100000000000023</v>
      </c>
      <c r="BY143" s="147"/>
    </row>
    <row r="144" spans="1:77" x14ac:dyDescent="0.3">
      <c r="A144" s="80" t="s">
        <v>325</v>
      </c>
      <c r="B144" s="50" t="s">
        <v>43</v>
      </c>
      <c r="C144" s="50" t="s">
        <v>32</v>
      </c>
      <c r="D144" s="50">
        <v>5</v>
      </c>
      <c r="E144" s="53"/>
      <c r="F144" s="53"/>
      <c r="G144" s="70">
        <v>117</v>
      </c>
      <c r="H144" s="99">
        <f t="shared" si="8"/>
        <v>25</v>
      </c>
      <c r="I144" s="70">
        <v>142</v>
      </c>
      <c r="J144" s="150">
        <v>173</v>
      </c>
      <c r="K144" s="99">
        <f t="shared" si="9"/>
        <v>-44</v>
      </c>
      <c r="L144" s="151">
        <v>129</v>
      </c>
      <c r="M144" s="70">
        <v>143</v>
      </c>
      <c r="N144" s="99">
        <f t="shared" si="10"/>
        <v>-17</v>
      </c>
      <c r="O144" s="70">
        <v>126</v>
      </c>
      <c r="P144" s="84">
        <v>0.56999999999999995</v>
      </c>
      <c r="Q144" s="119"/>
      <c r="R144" s="119"/>
      <c r="S144" s="139">
        <v>0</v>
      </c>
      <c r="T144" s="70">
        <v>0</v>
      </c>
      <c r="U144" s="70">
        <v>0</v>
      </c>
      <c r="V144" s="70">
        <v>0</v>
      </c>
      <c r="W144" s="70">
        <v>0</v>
      </c>
      <c r="X144" s="70">
        <v>0</v>
      </c>
      <c r="Y144" s="139">
        <v>0</v>
      </c>
      <c r="Z144" s="70">
        <v>0</v>
      </c>
      <c r="AA144" s="70">
        <v>0</v>
      </c>
      <c r="AB144" s="70">
        <v>69.400000000000006</v>
      </c>
      <c r="AC144" s="70">
        <v>912</v>
      </c>
      <c r="AD144" s="70">
        <v>4.0999999999999996</v>
      </c>
      <c r="AE144" s="139">
        <v>0</v>
      </c>
      <c r="AF144" s="70">
        <v>0</v>
      </c>
      <c r="AG144" s="141">
        <v>0.2</v>
      </c>
      <c r="AH144" s="70">
        <v>0.5</v>
      </c>
      <c r="AI144" s="142">
        <v>0.3</v>
      </c>
      <c r="AJ144" s="143">
        <f t="shared" si="11"/>
        <v>115.60000000000001</v>
      </c>
      <c r="BY144" s="147"/>
    </row>
    <row r="145" spans="1:77" x14ac:dyDescent="0.3">
      <c r="A145" s="80" t="s">
        <v>326</v>
      </c>
      <c r="B145" s="50" t="s">
        <v>43</v>
      </c>
      <c r="C145" s="50" t="s">
        <v>36</v>
      </c>
      <c r="D145" s="50">
        <v>8</v>
      </c>
      <c r="E145" s="53" t="s">
        <v>428</v>
      </c>
      <c r="F145" s="53"/>
      <c r="G145" s="70">
        <v>300</v>
      </c>
      <c r="H145" s="99">
        <f t="shared" si="8"/>
        <v>-157</v>
      </c>
      <c r="I145" s="70">
        <v>143</v>
      </c>
      <c r="J145" s="150">
        <v>207</v>
      </c>
      <c r="K145" s="99">
        <f t="shared" si="9"/>
        <v>-77</v>
      </c>
      <c r="L145" s="151">
        <v>130</v>
      </c>
      <c r="M145" s="70">
        <v>151</v>
      </c>
      <c r="N145" s="99">
        <f t="shared" si="10"/>
        <v>-21</v>
      </c>
      <c r="O145" s="70">
        <v>130</v>
      </c>
      <c r="P145" s="84">
        <v>0</v>
      </c>
      <c r="Q145" s="119"/>
      <c r="R145" s="119"/>
      <c r="S145" s="139" t="s">
        <v>410</v>
      </c>
      <c r="T145" s="70" t="s">
        <v>410</v>
      </c>
      <c r="U145" s="70" t="s">
        <v>410</v>
      </c>
      <c r="V145" s="70" t="s">
        <v>410</v>
      </c>
      <c r="W145" s="70" t="s">
        <v>410</v>
      </c>
      <c r="X145" s="70" t="s">
        <v>410</v>
      </c>
      <c r="Y145" s="139" t="s">
        <v>410</v>
      </c>
      <c r="Z145" s="70" t="s">
        <v>410</v>
      </c>
      <c r="AA145" s="70" t="s">
        <v>410</v>
      </c>
      <c r="AB145" s="70" t="s">
        <v>410</v>
      </c>
      <c r="AC145" s="70" t="s">
        <v>410</v>
      </c>
      <c r="AD145" s="70" t="s">
        <v>410</v>
      </c>
      <c r="AE145" s="139" t="s">
        <v>410</v>
      </c>
      <c r="AF145" s="70" t="s">
        <v>410</v>
      </c>
      <c r="AG145" s="141" t="s">
        <v>410</v>
      </c>
      <c r="AH145" s="70" t="s">
        <v>410</v>
      </c>
      <c r="AI145" s="142" t="s">
        <v>410</v>
      </c>
      <c r="AJ145" s="143">
        <f t="shared" si="11"/>
        <v>0</v>
      </c>
      <c r="BY145" s="147"/>
    </row>
    <row r="146" spans="1:77" x14ac:dyDescent="0.3">
      <c r="A146" s="80" t="s">
        <v>327</v>
      </c>
      <c r="B146" s="50" t="s">
        <v>43</v>
      </c>
      <c r="C146" s="50" t="s">
        <v>21</v>
      </c>
      <c r="D146" s="50">
        <v>8</v>
      </c>
      <c r="E146" s="53"/>
      <c r="F146" s="53"/>
      <c r="G146" s="70">
        <v>197</v>
      </c>
      <c r="H146" s="99">
        <f t="shared" si="8"/>
        <v>-53</v>
      </c>
      <c r="I146" s="70">
        <v>144</v>
      </c>
      <c r="J146" s="150">
        <v>211</v>
      </c>
      <c r="K146" s="99">
        <f t="shared" si="9"/>
        <v>-57</v>
      </c>
      <c r="L146" s="151">
        <v>154</v>
      </c>
      <c r="M146" s="70">
        <v>300</v>
      </c>
      <c r="N146" s="99">
        <f t="shared" si="10"/>
        <v>-154</v>
      </c>
      <c r="O146" s="70">
        <v>146</v>
      </c>
      <c r="P146" s="84">
        <v>0.13</v>
      </c>
      <c r="Q146" s="119"/>
      <c r="R146" s="119"/>
      <c r="S146" s="139">
        <v>0</v>
      </c>
      <c r="T146" s="70">
        <v>0</v>
      </c>
      <c r="U146" s="70">
        <v>0</v>
      </c>
      <c r="V146" s="70">
        <v>0</v>
      </c>
      <c r="W146" s="70">
        <v>0</v>
      </c>
      <c r="X146" s="70">
        <v>0</v>
      </c>
      <c r="Y146" s="139">
        <v>0</v>
      </c>
      <c r="Z146" s="70">
        <v>0</v>
      </c>
      <c r="AA146" s="70">
        <v>0</v>
      </c>
      <c r="AB146" s="70">
        <v>34.200000000000003</v>
      </c>
      <c r="AC146" s="70">
        <v>423</v>
      </c>
      <c r="AD146" s="70">
        <v>3.3</v>
      </c>
      <c r="AE146" s="139">
        <v>0</v>
      </c>
      <c r="AF146" s="70">
        <v>0</v>
      </c>
      <c r="AG146" s="141">
        <v>0.1</v>
      </c>
      <c r="AH146" s="70">
        <v>0.5</v>
      </c>
      <c r="AI146" s="142">
        <v>0.3</v>
      </c>
      <c r="AJ146" s="143">
        <f t="shared" si="11"/>
        <v>61.699999999999996</v>
      </c>
      <c r="BY146" s="147"/>
    </row>
    <row r="147" spans="1:77" x14ac:dyDescent="0.3">
      <c r="A147" s="80" t="s">
        <v>328</v>
      </c>
      <c r="B147" s="50" t="s">
        <v>44</v>
      </c>
      <c r="C147" s="50" t="s">
        <v>34</v>
      </c>
      <c r="D147" s="50">
        <v>6</v>
      </c>
      <c r="E147" s="53"/>
      <c r="F147" s="53"/>
      <c r="G147" s="70">
        <v>146</v>
      </c>
      <c r="H147" s="99">
        <f t="shared" si="8"/>
        <v>-1</v>
      </c>
      <c r="I147" s="70">
        <v>145</v>
      </c>
      <c r="J147" s="150">
        <v>148</v>
      </c>
      <c r="K147" s="99">
        <f t="shared" si="9"/>
        <v>-13</v>
      </c>
      <c r="L147" s="151">
        <v>135</v>
      </c>
      <c r="M147" s="70">
        <v>182</v>
      </c>
      <c r="N147" s="99">
        <f t="shared" si="10"/>
        <v>-48</v>
      </c>
      <c r="O147" s="70">
        <v>134</v>
      </c>
      <c r="P147" s="84">
        <v>0.35</v>
      </c>
      <c r="Q147" s="119"/>
      <c r="R147" s="119"/>
      <c r="S147" s="139">
        <v>344</v>
      </c>
      <c r="T147" s="70">
        <v>146</v>
      </c>
      <c r="U147" s="70">
        <v>3923</v>
      </c>
      <c r="V147" s="70">
        <v>22.4</v>
      </c>
      <c r="W147" s="70">
        <v>8.3000000000000007</v>
      </c>
      <c r="X147" s="70">
        <v>46.9</v>
      </c>
      <c r="Y147" s="139">
        <v>67.400000000000006</v>
      </c>
      <c r="Z147" s="70">
        <v>360</v>
      </c>
      <c r="AA147" s="70">
        <v>0.9</v>
      </c>
      <c r="AB147" s="70">
        <v>0</v>
      </c>
      <c r="AC147" s="70">
        <v>0</v>
      </c>
      <c r="AD147" s="70">
        <v>0</v>
      </c>
      <c r="AE147" s="139">
        <v>0</v>
      </c>
      <c r="AF147" s="70">
        <v>0</v>
      </c>
      <c r="AG147" s="141">
        <v>0.5</v>
      </c>
      <c r="AH147" s="70">
        <v>7.6</v>
      </c>
      <c r="AI147" s="142">
        <v>4.8</v>
      </c>
      <c r="AJ147" s="143">
        <f t="shared" si="11"/>
        <v>271.01999999999992</v>
      </c>
      <c r="BY147" s="147"/>
    </row>
    <row r="148" spans="1:77" x14ac:dyDescent="0.3">
      <c r="A148" s="80" t="s">
        <v>329</v>
      </c>
      <c r="B148" s="50" t="s">
        <v>43</v>
      </c>
      <c r="C148" s="50" t="s">
        <v>18</v>
      </c>
      <c r="D148" s="50">
        <v>9</v>
      </c>
      <c r="E148" s="53"/>
      <c r="F148" s="53"/>
      <c r="G148" s="70">
        <v>108</v>
      </c>
      <c r="H148" s="99">
        <f t="shared" si="8"/>
        <v>38</v>
      </c>
      <c r="I148" s="70">
        <v>146</v>
      </c>
      <c r="J148" s="150">
        <v>144</v>
      </c>
      <c r="K148" s="99">
        <f t="shared" si="9"/>
        <v>2</v>
      </c>
      <c r="L148" s="151">
        <v>146</v>
      </c>
      <c r="M148" s="70">
        <v>94</v>
      </c>
      <c r="N148" s="99">
        <f t="shared" si="10"/>
        <v>43</v>
      </c>
      <c r="O148" s="70">
        <v>137</v>
      </c>
      <c r="P148" s="84">
        <v>0.6</v>
      </c>
      <c r="Q148" s="119"/>
      <c r="R148" s="119"/>
      <c r="S148" s="139">
        <v>0</v>
      </c>
      <c r="T148" s="70">
        <v>0</v>
      </c>
      <c r="U148" s="70">
        <v>0</v>
      </c>
      <c r="V148" s="70">
        <v>0</v>
      </c>
      <c r="W148" s="70">
        <v>0</v>
      </c>
      <c r="X148" s="70">
        <v>0</v>
      </c>
      <c r="Y148" s="139">
        <v>2</v>
      </c>
      <c r="Z148" s="70">
        <v>10.9</v>
      </c>
      <c r="AA148" s="70">
        <v>0</v>
      </c>
      <c r="AB148" s="70">
        <v>49.1</v>
      </c>
      <c r="AC148" s="70">
        <v>800</v>
      </c>
      <c r="AD148" s="70">
        <v>5.8</v>
      </c>
      <c r="AE148" s="139">
        <v>0</v>
      </c>
      <c r="AF148" s="70">
        <v>0</v>
      </c>
      <c r="AG148" s="141">
        <v>0.2</v>
      </c>
      <c r="AH148" s="70">
        <v>0.6</v>
      </c>
      <c r="AI148" s="142">
        <v>0.4</v>
      </c>
      <c r="AJ148" s="143">
        <f t="shared" si="11"/>
        <v>115.49000000000001</v>
      </c>
      <c r="BY148" s="147"/>
    </row>
    <row r="149" spans="1:77" x14ac:dyDescent="0.3">
      <c r="A149" s="80" t="s">
        <v>330</v>
      </c>
      <c r="B149" s="50" t="s">
        <v>43</v>
      </c>
      <c r="C149" s="50" t="s">
        <v>17</v>
      </c>
      <c r="D149" s="50">
        <v>10</v>
      </c>
      <c r="E149" s="53"/>
      <c r="F149" s="53"/>
      <c r="G149" s="70">
        <v>161</v>
      </c>
      <c r="H149" s="99">
        <f t="shared" si="8"/>
        <v>-13</v>
      </c>
      <c r="I149" s="70">
        <v>148</v>
      </c>
      <c r="J149" s="150">
        <v>155</v>
      </c>
      <c r="K149" s="99">
        <f t="shared" si="9"/>
        <v>-21</v>
      </c>
      <c r="L149" s="151">
        <v>134</v>
      </c>
      <c r="M149" s="70">
        <v>139</v>
      </c>
      <c r="N149" s="99">
        <f t="shared" si="10"/>
        <v>-7</v>
      </c>
      <c r="O149" s="70">
        <v>132</v>
      </c>
      <c r="P149" s="84">
        <v>0.27</v>
      </c>
      <c r="Q149" s="119"/>
      <c r="R149" s="119"/>
      <c r="S149" s="139">
        <v>0</v>
      </c>
      <c r="T149" s="70">
        <v>0</v>
      </c>
      <c r="U149" s="70">
        <v>0</v>
      </c>
      <c r="V149" s="70">
        <v>0</v>
      </c>
      <c r="W149" s="70">
        <v>0</v>
      </c>
      <c r="X149" s="70">
        <v>0</v>
      </c>
      <c r="Y149" s="139">
        <v>0</v>
      </c>
      <c r="Z149" s="70">
        <v>0</v>
      </c>
      <c r="AA149" s="70">
        <v>0</v>
      </c>
      <c r="AB149" s="70">
        <v>73.400000000000006</v>
      </c>
      <c r="AC149" s="70">
        <v>912</v>
      </c>
      <c r="AD149" s="70">
        <v>4.8</v>
      </c>
      <c r="AE149" s="139">
        <v>0</v>
      </c>
      <c r="AF149" s="70">
        <v>0</v>
      </c>
      <c r="AG149" s="141">
        <v>0.2</v>
      </c>
      <c r="AH149" s="70">
        <v>0.5</v>
      </c>
      <c r="AI149" s="142">
        <v>0.3</v>
      </c>
      <c r="AJ149" s="143">
        <f t="shared" si="11"/>
        <v>119.80000000000001</v>
      </c>
      <c r="BY149" s="147"/>
    </row>
    <row r="150" spans="1:77" x14ac:dyDescent="0.3">
      <c r="A150" s="80" t="s">
        <v>331</v>
      </c>
      <c r="B150" s="50" t="s">
        <v>45</v>
      </c>
      <c r="C150" s="50" t="s">
        <v>18</v>
      </c>
      <c r="D150" s="50">
        <v>9</v>
      </c>
      <c r="E150" s="53"/>
      <c r="F150" s="53"/>
      <c r="G150" s="70">
        <v>148</v>
      </c>
      <c r="H150" s="99">
        <f t="shared" si="8"/>
        <v>1</v>
      </c>
      <c r="I150" s="70">
        <v>149</v>
      </c>
      <c r="J150" s="150">
        <v>197</v>
      </c>
      <c r="K150" s="99">
        <f t="shared" si="9"/>
        <v>-57</v>
      </c>
      <c r="L150" s="151">
        <v>140</v>
      </c>
      <c r="M150" s="70">
        <v>111</v>
      </c>
      <c r="N150" s="99">
        <f t="shared" si="10"/>
        <v>43</v>
      </c>
      <c r="O150" s="70">
        <v>154</v>
      </c>
      <c r="P150" s="84">
        <v>0.65</v>
      </c>
      <c r="Q150" s="119"/>
      <c r="R150" s="119"/>
      <c r="S150" s="139">
        <v>0</v>
      </c>
      <c r="T150" s="70">
        <v>0</v>
      </c>
      <c r="U150" s="70">
        <v>0</v>
      </c>
      <c r="V150" s="70">
        <v>0</v>
      </c>
      <c r="W150" s="70">
        <v>0</v>
      </c>
      <c r="X150" s="70">
        <v>0</v>
      </c>
      <c r="Y150" s="139">
        <v>0</v>
      </c>
      <c r="Z150" s="70">
        <v>0</v>
      </c>
      <c r="AA150" s="70">
        <v>0</v>
      </c>
      <c r="AB150" s="70">
        <v>50.8</v>
      </c>
      <c r="AC150" s="70">
        <v>609</v>
      </c>
      <c r="AD150" s="70">
        <v>5.6</v>
      </c>
      <c r="AE150" s="139">
        <v>0</v>
      </c>
      <c r="AF150" s="70">
        <v>0</v>
      </c>
      <c r="AG150" s="141">
        <v>0.2</v>
      </c>
      <c r="AH150" s="70">
        <v>0.8</v>
      </c>
      <c r="AI150" s="142">
        <v>0.5</v>
      </c>
      <c r="AJ150" s="143">
        <f t="shared" si="11"/>
        <v>93.9</v>
      </c>
      <c r="BY150" s="147"/>
    </row>
    <row r="151" spans="1:77" x14ac:dyDescent="0.3">
      <c r="A151" s="80" t="s">
        <v>332</v>
      </c>
      <c r="B151" s="50" t="s">
        <v>43</v>
      </c>
      <c r="C151" s="50" t="s">
        <v>38</v>
      </c>
      <c r="D151" s="50">
        <v>9</v>
      </c>
      <c r="E151" s="53"/>
      <c r="F151" s="53"/>
      <c r="G151" s="70">
        <v>265</v>
      </c>
      <c r="H151" s="99">
        <f t="shared" si="8"/>
        <v>-115</v>
      </c>
      <c r="I151" s="70">
        <v>150</v>
      </c>
      <c r="J151" s="150">
        <v>247</v>
      </c>
      <c r="K151" s="99">
        <f t="shared" si="9"/>
        <v>-109</v>
      </c>
      <c r="L151" s="151">
        <v>138</v>
      </c>
      <c r="M151" s="70">
        <v>154</v>
      </c>
      <c r="N151" s="99">
        <f t="shared" si="10"/>
        <v>-16</v>
      </c>
      <c r="O151" s="70">
        <v>138</v>
      </c>
      <c r="P151" s="84">
        <v>0.06</v>
      </c>
      <c r="Q151" s="119"/>
      <c r="R151" s="119"/>
      <c r="S151" s="139">
        <v>0</v>
      </c>
      <c r="T151" s="70">
        <v>0</v>
      </c>
      <c r="U151" s="70">
        <v>0</v>
      </c>
      <c r="V151" s="70">
        <v>0</v>
      </c>
      <c r="W151" s="70">
        <v>0</v>
      </c>
      <c r="X151" s="70">
        <v>0</v>
      </c>
      <c r="Y151" s="139">
        <v>2.4</v>
      </c>
      <c r="Z151" s="70">
        <v>13.4</v>
      </c>
      <c r="AA151" s="70">
        <v>0</v>
      </c>
      <c r="AB151" s="70">
        <v>43.9</v>
      </c>
      <c r="AC151" s="70">
        <v>646</v>
      </c>
      <c r="AD151" s="70">
        <v>3.1</v>
      </c>
      <c r="AE151" s="139">
        <v>32.9</v>
      </c>
      <c r="AF151" s="70">
        <v>0</v>
      </c>
      <c r="AG151" s="141">
        <v>0</v>
      </c>
      <c r="AH151" s="70">
        <v>0.6</v>
      </c>
      <c r="AI151" s="142">
        <v>0.4</v>
      </c>
      <c r="AJ151" s="143">
        <f t="shared" si="11"/>
        <v>83.74</v>
      </c>
      <c r="BY151" s="147"/>
    </row>
    <row r="152" spans="1:77" x14ac:dyDescent="0.3">
      <c r="A152" s="80" t="s">
        <v>333</v>
      </c>
      <c r="B152" s="50" t="s">
        <v>43</v>
      </c>
      <c r="C152" s="50" t="s">
        <v>46</v>
      </c>
      <c r="D152" s="50">
        <v>4</v>
      </c>
      <c r="E152" s="53"/>
      <c r="F152" s="53"/>
      <c r="G152" s="70">
        <v>119</v>
      </c>
      <c r="H152" s="99">
        <f t="shared" si="8"/>
        <v>32</v>
      </c>
      <c r="I152" s="70">
        <v>151</v>
      </c>
      <c r="J152" s="150">
        <v>135</v>
      </c>
      <c r="K152" s="99">
        <f t="shared" si="9"/>
        <v>6</v>
      </c>
      <c r="L152" s="151">
        <v>141</v>
      </c>
      <c r="M152" s="70">
        <v>178</v>
      </c>
      <c r="N152" s="99">
        <f t="shared" si="10"/>
        <v>-26</v>
      </c>
      <c r="O152" s="70">
        <v>152</v>
      </c>
      <c r="P152" s="84">
        <v>0.53</v>
      </c>
      <c r="Q152" s="119"/>
      <c r="R152" s="119"/>
      <c r="S152" s="139">
        <v>0</v>
      </c>
      <c r="T152" s="70">
        <v>0</v>
      </c>
      <c r="U152" s="70">
        <v>0</v>
      </c>
      <c r="V152" s="70">
        <v>0</v>
      </c>
      <c r="W152" s="70">
        <v>0</v>
      </c>
      <c r="X152" s="70">
        <v>0</v>
      </c>
      <c r="Y152" s="139">
        <v>0</v>
      </c>
      <c r="Z152" s="70">
        <v>0</v>
      </c>
      <c r="AA152" s="70">
        <v>0</v>
      </c>
      <c r="AB152" s="70">
        <v>0</v>
      </c>
      <c r="AC152" s="70">
        <v>0</v>
      </c>
      <c r="AD152" s="70">
        <v>0</v>
      </c>
      <c r="AE152" s="139">
        <v>0</v>
      </c>
      <c r="AF152" s="70">
        <v>0</v>
      </c>
      <c r="AG152" s="141">
        <v>0</v>
      </c>
      <c r="AH152" s="70">
        <v>0</v>
      </c>
      <c r="AI152" s="142">
        <v>0</v>
      </c>
      <c r="AJ152" s="143">
        <f t="shared" si="11"/>
        <v>0</v>
      </c>
      <c r="BY152" s="147"/>
    </row>
    <row r="153" spans="1:77" x14ac:dyDescent="0.3">
      <c r="A153" s="80" t="s">
        <v>334</v>
      </c>
      <c r="B153" s="50" t="s">
        <v>42</v>
      </c>
      <c r="C153" s="50" t="s">
        <v>14</v>
      </c>
      <c r="D153" s="50">
        <v>4</v>
      </c>
      <c r="E153" s="53" t="s">
        <v>428</v>
      </c>
      <c r="F153" s="53"/>
      <c r="G153" s="70">
        <v>95</v>
      </c>
      <c r="H153" s="99">
        <f t="shared" si="8"/>
        <v>57</v>
      </c>
      <c r="I153" s="70">
        <v>152</v>
      </c>
      <c r="J153" s="150">
        <v>137</v>
      </c>
      <c r="K153" s="99">
        <f t="shared" si="9"/>
        <v>-19</v>
      </c>
      <c r="L153" s="151">
        <v>118</v>
      </c>
      <c r="M153" s="70">
        <v>97</v>
      </c>
      <c r="N153" s="99">
        <f t="shared" si="10"/>
        <v>27</v>
      </c>
      <c r="O153" s="70">
        <v>124</v>
      </c>
      <c r="P153" s="84">
        <v>0.28999999999999998</v>
      </c>
      <c r="Q153" s="119"/>
      <c r="R153" s="119"/>
      <c r="S153" s="139">
        <v>0</v>
      </c>
      <c r="T153" s="70">
        <v>0</v>
      </c>
      <c r="U153" s="70">
        <v>0</v>
      </c>
      <c r="V153" s="70">
        <v>0</v>
      </c>
      <c r="W153" s="70">
        <v>0</v>
      </c>
      <c r="X153" s="70">
        <v>0</v>
      </c>
      <c r="Y153" s="139">
        <v>171</v>
      </c>
      <c r="Z153" s="70">
        <v>686</v>
      </c>
      <c r="AA153" s="70">
        <v>6.9</v>
      </c>
      <c r="AB153" s="70">
        <v>7.7</v>
      </c>
      <c r="AC153" s="70">
        <v>62.7</v>
      </c>
      <c r="AD153" s="70">
        <v>0.3</v>
      </c>
      <c r="AE153" s="139">
        <v>0</v>
      </c>
      <c r="AF153" s="70">
        <v>0</v>
      </c>
      <c r="AG153" s="141">
        <v>0.2</v>
      </c>
      <c r="AH153" s="70">
        <v>2.2999999999999998</v>
      </c>
      <c r="AI153" s="142">
        <v>1.5</v>
      </c>
      <c r="AJ153" s="143">
        <f t="shared" si="11"/>
        <v>115.47</v>
      </c>
      <c r="BY153" s="147"/>
    </row>
    <row r="154" spans="1:77" x14ac:dyDescent="0.3">
      <c r="A154" s="80" t="s">
        <v>335</v>
      </c>
      <c r="B154" s="50" t="s">
        <v>45</v>
      </c>
      <c r="C154" s="50" t="s">
        <v>26</v>
      </c>
      <c r="D154" s="50">
        <v>12</v>
      </c>
      <c r="E154" s="53"/>
      <c r="F154" s="53"/>
      <c r="G154" s="70">
        <v>160</v>
      </c>
      <c r="H154" s="99">
        <f t="shared" si="8"/>
        <v>-7</v>
      </c>
      <c r="I154" s="70">
        <v>153</v>
      </c>
      <c r="J154" s="150">
        <v>159</v>
      </c>
      <c r="K154" s="99">
        <f t="shared" si="9"/>
        <v>41</v>
      </c>
      <c r="L154" s="151">
        <v>200</v>
      </c>
      <c r="M154" s="70">
        <v>179</v>
      </c>
      <c r="N154" s="99">
        <f t="shared" si="10"/>
        <v>121</v>
      </c>
      <c r="O154" s="70">
        <v>300</v>
      </c>
      <c r="P154" s="84">
        <v>0.63</v>
      </c>
      <c r="Q154" s="119"/>
      <c r="R154" s="119"/>
      <c r="S154" s="139">
        <v>0</v>
      </c>
      <c r="T154" s="70">
        <v>0</v>
      </c>
      <c r="U154" s="70">
        <v>0</v>
      </c>
      <c r="V154" s="70">
        <v>0</v>
      </c>
      <c r="W154" s="70">
        <v>0</v>
      </c>
      <c r="X154" s="70">
        <v>0</v>
      </c>
      <c r="Y154" s="139">
        <v>0</v>
      </c>
      <c r="Z154" s="70">
        <v>0</v>
      </c>
      <c r="AA154" s="70">
        <v>0</v>
      </c>
      <c r="AB154" s="70">
        <v>59.3</v>
      </c>
      <c r="AC154" s="70">
        <v>652</v>
      </c>
      <c r="AD154" s="70">
        <v>4.9000000000000004</v>
      </c>
      <c r="AE154" s="139">
        <v>0</v>
      </c>
      <c r="AF154" s="70">
        <v>0</v>
      </c>
      <c r="AG154" s="141">
        <v>0.2</v>
      </c>
      <c r="AH154" s="70">
        <v>0.9</v>
      </c>
      <c r="AI154" s="142">
        <v>0.6</v>
      </c>
      <c r="AJ154" s="143">
        <f t="shared" si="11"/>
        <v>93.800000000000011</v>
      </c>
      <c r="BY154" s="147"/>
    </row>
    <row r="155" spans="1:77" x14ac:dyDescent="0.3">
      <c r="A155" s="80" t="s">
        <v>385</v>
      </c>
      <c r="B155" s="50" t="s">
        <v>43</v>
      </c>
      <c r="C155" s="50" t="s">
        <v>39</v>
      </c>
      <c r="D155" s="50">
        <v>4</v>
      </c>
      <c r="E155" s="53"/>
      <c r="F155" s="53"/>
      <c r="G155" s="70">
        <v>139</v>
      </c>
      <c r="H155" s="99">
        <f t="shared" si="8"/>
        <v>15</v>
      </c>
      <c r="I155" s="70">
        <v>154</v>
      </c>
      <c r="J155" s="150">
        <v>175</v>
      </c>
      <c r="K155" s="99">
        <f t="shared" si="9"/>
        <v>-19</v>
      </c>
      <c r="L155" s="151">
        <v>156</v>
      </c>
      <c r="M155" s="70">
        <v>134</v>
      </c>
      <c r="N155" s="99">
        <f t="shared" si="10"/>
        <v>16</v>
      </c>
      <c r="O155" s="70">
        <v>150</v>
      </c>
      <c r="P155" s="84">
        <v>0.22</v>
      </c>
      <c r="Q155" s="119"/>
      <c r="R155" s="119"/>
      <c r="S155" s="139">
        <v>0</v>
      </c>
      <c r="T155" s="70">
        <v>0</v>
      </c>
      <c r="U155" s="70">
        <v>0</v>
      </c>
      <c r="V155" s="70">
        <v>0</v>
      </c>
      <c r="W155" s="70">
        <v>0</v>
      </c>
      <c r="X155" s="70">
        <v>0</v>
      </c>
      <c r="Y155" s="139">
        <v>2.2000000000000002</v>
      </c>
      <c r="Z155" s="70">
        <v>11.9</v>
      </c>
      <c r="AA155" s="70">
        <v>0</v>
      </c>
      <c r="AB155" s="70">
        <v>52.7</v>
      </c>
      <c r="AC155" s="70">
        <v>711</v>
      </c>
      <c r="AD155" s="70">
        <v>4.7</v>
      </c>
      <c r="AE155" s="139">
        <v>304</v>
      </c>
      <c r="AF155" s="70">
        <v>0.1</v>
      </c>
      <c r="AG155" s="141">
        <v>0.2</v>
      </c>
      <c r="AH155" s="70">
        <v>0.3</v>
      </c>
      <c r="AI155" s="142">
        <v>0.2</v>
      </c>
      <c r="AJ155" s="143">
        <f t="shared" si="11"/>
        <v>101.08999999999999</v>
      </c>
      <c r="BY155" s="147"/>
    </row>
    <row r="156" spans="1:77" x14ac:dyDescent="0.3">
      <c r="A156" s="80" t="s">
        <v>386</v>
      </c>
      <c r="B156" s="50" t="s">
        <v>43</v>
      </c>
      <c r="C156" s="50" t="s">
        <v>31</v>
      </c>
      <c r="D156" s="50">
        <v>9</v>
      </c>
      <c r="E156" s="53"/>
      <c r="F156" s="53"/>
      <c r="G156" s="70">
        <v>132</v>
      </c>
      <c r="H156" s="99">
        <f t="shared" si="8"/>
        <v>23</v>
      </c>
      <c r="I156" s="70">
        <v>155</v>
      </c>
      <c r="J156" s="150">
        <v>166</v>
      </c>
      <c r="K156" s="99">
        <f t="shared" si="9"/>
        <v>29</v>
      </c>
      <c r="L156" s="151">
        <v>195</v>
      </c>
      <c r="M156" s="70">
        <v>99</v>
      </c>
      <c r="N156" s="99">
        <f t="shared" si="10"/>
        <v>85</v>
      </c>
      <c r="O156" s="70">
        <v>184</v>
      </c>
      <c r="P156" s="84">
        <v>0.22</v>
      </c>
      <c r="Q156" s="119"/>
      <c r="R156" s="119"/>
      <c r="S156" s="139">
        <v>0</v>
      </c>
      <c r="T156" s="70">
        <v>0</v>
      </c>
      <c r="U156" s="70">
        <v>0</v>
      </c>
      <c r="V156" s="70">
        <v>0</v>
      </c>
      <c r="W156" s="70">
        <v>0</v>
      </c>
      <c r="X156" s="70">
        <v>0</v>
      </c>
      <c r="Y156" s="139">
        <v>0</v>
      </c>
      <c r="Z156" s="70">
        <v>0</v>
      </c>
      <c r="AA156" s="70">
        <v>0</v>
      </c>
      <c r="AB156" s="70">
        <v>60</v>
      </c>
      <c r="AC156" s="70">
        <v>761</v>
      </c>
      <c r="AD156" s="70">
        <v>5</v>
      </c>
      <c r="AE156" s="139">
        <v>0</v>
      </c>
      <c r="AF156" s="70">
        <v>0</v>
      </c>
      <c r="AG156" s="141">
        <v>0.2</v>
      </c>
      <c r="AH156" s="70">
        <v>0.8</v>
      </c>
      <c r="AI156" s="142">
        <v>0.5</v>
      </c>
      <c r="AJ156" s="143">
        <f t="shared" si="11"/>
        <v>105.5</v>
      </c>
      <c r="BY156" s="147"/>
    </row>
    <row r="157" spans="1:77" x14ac:dyDescent="0.3">
      <c r="A157" s="80" t="s">
        <v>387</v>
      </c>
      <c r="B157" s="50" t="s">
        <v>42</v>
      </c>
      <c r="C157" s="50" t="s">
        <v>30</v>
      </c>
      <c r="D157" s="50">
        <v>6</v>
      </c>
      <c r="E157" s="53"/>
      <c r="F157" s="53"/>
      <c r="G157" s="70">
        <v>149</v>
      </c>
      <c r="H157" s="99">
        <f t="shared" si="8"/>
        <v>7</v>
      </c>
      <c r="I157" s="70">
        <v>156</v>
      </c>
      <c r="J157" s="150">
        <v>132</v>
      </c>
      <c r="K157" s="99">
        <f t="shared" si="9"/>
        <v>29</v>
      </c>
      <c r="L157" s="151">
        <v>161</v>
      </c>
      <c r="M157" s="70">
        <v>167</v>
      </c>
      <c r="N157" s="99">
        <f t="shared" si="10"/>
        <v>-22</v>
      </c>
      <c r="O157" s="70">
        <v>145</v>
      </c>
      <c r="P157" s="84">
        <v>0.16</v>
      </c>
      <c r="Q157" s="119"/>
      <c r="R157" s="119"/>
      <c r="S157" s="139">
        <v>0</v>
      </c>
      <c r="T157" s="70">
        <v>0</v>
      </c>
      <c r="U157" s="70">
        <v>0</v>
      </c>
      <c r="V157" s="70">
        <v>0</v>
      </c>
      <c r="W157" s="70">
        <v>0</v>
      </c>
      <c r="X157" s="70">
        <v>0</v>
      </c>
      <c r="Y157" s="139">
        <v>95.1</v>
      </c>
      <c r="Z157" s="70">
        <v>411</v>
      </c>
      <c r="AA157" s="70">
        <v>2.2999999999999998</v>
      </c>
      <c r="AB157" s="70">
        <v>10.3</v>
      </c>
      <c r="AC157" s="70">
        <v>84.2</v>
      </c>
      <c r="AD157" s="70">
        <v>0.3</v>
      </c>
      <c r="AE157" s="139">
        <v>0</v>
      </c>
      <c r="AF157" s="70">
        <v>0</v>
      </c>
      <c r="AG157" s="141">
        <v>0</v>
      </c>
      <c r="AH157" s="70">
        <v>0.7</v>
      </c>
      <c r="AI157" s="142">
        <v>0.5</v>
      </c>
      <c r="AJ157" s="143">
        <f t="shared" si="11"/>
        <v>64.12</v>
      </c>
      <c r="BY157" s="147"/>
    </row>
    <row r="158" spans="1:77" x14ac:dyDescent="0.3">
      <c r="A158" s="80" t="s">
        <v>388</v>
      </c>
      <c r="B158" s="50" t="s">
        <v>42</v>
      </c>
      <c r="C158" s="50" t="s">
        <v>29</v>
      </c>
      <c r="D158" s="50">
        <v>4</v>
      </c>
      <c r="E158" s="53" t="s">
        <v>428</v>
      </c>
      <c r="F158" s="53"/>
      <c r="G158" s="70">
        <v>300</v>
      </c>
      <c r="H158" s="99">
        <f t="shared" si="8"/>
        <v>-143</v>
      </c>
      <c r="I158" s="70">
        <v>157</v>
      </c>
      <c r="J158" s="150">
        <v>171</v>
      </c>
      <c r="K158" s="99">
        <f t="shared" si="9"/>
        <v>-12</v>
      </c>
      <c r="L158" s="151">
        <v>159</v>
      </c>
      <c r="M158" s="70">
        <v>300</v>
      </c>
      <c r="N158" s="99">
        <f t="shared" si="10"/>
        <v>-153</v>
      </c>
      <c r="O158" s="70">
        <v>147</v>
      </c>
      <c r="P158" s="84">
        <v>0</v>
      </c>
      <c r="Q158" s="119"/>
      <c r="R158" s="119"/>
      <c r="S158" s="139" t="s">
        <v>410</v>
      </c>
      <c r="T158" s="70" t="s">
        <v>410</v>
      </c>
      <c r="U158" s="70" t="s">
        <v>410</v>
      </c>
      <c r="V158" s="70" t="s">
        <v>410</v>
      </c>
      <c r="W158" s="70" t="s">
        <v>410</v>
      </c>
      <c r="X158" s="70" t="s">
        <v>410</v>
      </c>
      <c r="Y158" s="139" t="s">
        <v>410</v>
      </c>
      <c r="Z158" s="70" t="s">
        <v>410</v>
      </c>
      <c r="AA158" s="70" t="s">
        <v>410</v>
      </c>
      <c r="AB158" s="70" t="s">
        <v>410</v>
      </c>
      <c r="AC158" s="70" t="s">
        <v>410</v>
      </c>
      <c r="AD158" s="70" t="s">
        <v>410</v>
      </c>
      <c r="AE158" s="139" t="s">
        <v>410</v>
      </c>
      <c r="AF158" s="70" t="s">
        <v>410</v>
      </c>
      <c r="AG158" s="141" t="s">
        <v>410</v>
      </c>
      <c r="AH158" s="70" t="s">
        <v>410</v>
      </c>
      <c r="AI158" s="142" t="s">
        <v>410</v>
      </c>
      <c r="AJ158" s="143">
        <f t="shared" si="11"/>
        <v>0</v>
      </c>
      <c r="BY158" s="147"/>
    </row>
    <row r="159" spans="1:77" x14ac:dyDescent="0.3">
      <c r="A159" s="80" t="s">
        <v>389</v>
      </c>
      <c r="B159" s="50" t="s">
        <v>42</v>
      </c>
      <c r="C159" s="50" t="s">
        <v>23</v>
      </c>
      <c r="D159" s="50">
        <v>10</v>
      </c>
      <c r="E159" s="53"/>
      <c r="F159" s="53"/>
      <c r="G159" s="70">
        <v>159</v>
      </c>
      <c r="H159" s="99">
        <f t="shared" si="8"/>
        <v>-1</v>
      </c>
      <c r="I159" s="70">
        <v>158</v>
      </c>
      <c r="J159" s="150">
        <v>210</v>
      </c>
      <c r="K159" s="99">
        <f t="shared" si="9"/>
        <v>-28</v>
      </c>
      <c r="L159" s="151">
        <v>182</v>
      </c>
      <c r="M159" s="70">
        <v>184</v>
      </c>
      <c r="N159" s="99">
        <f t="shared" si="10"/>
        <v>-17</v>
      </c>
      <c r="O159" s="70">
        <v>167</v>
      </c>
      <c r="P159" s="84">
        <v>0.09</v>
      </c>
      <c r="Q159" s="119"/>
      <c r="R159" s="119"/>
      <c r="S159" s="139">
        <v>0</v>
      </c>
      <c r="T159" s="70">
        <v>0</v>
      </c>
      <c r="U159" s="70">
        <v>0</v>
      </c>
      <c r="V159" s="70">
        <v>0</v>
      </c>
      <c r="W159" s="70">
        <v>0</v>
      </c>
      <c r="X159" s="70">
        <v>0</v>
      </c>
      <c r="Y159" s="139">
        <v>87.6</v>
      </c>
      <c r="Z159" s="70">
        <v>393</v>
      </c>
      <c r="AA159" s="70">
        <v>2.5</v>
      </c>
      <c r="AB159" s="70">
        <v>12.4</v>
      </c>
      <c r="AC159" s="70">
        <v>101</v>
      </c>
      <c r="AD159" s="70">
        <v>0.5</v>
      </c>
      <c r="AE159" s="139">
        <v>710</v>
      </c>
      <c r="AF159" s="70">
        <v>0.2</v>
      </c>
      <c r="AG159" s="141">
        <v>0</v>
      </c>
      <c r="AH159" s="70">
        <v>1</v>
      </c>
      <c r="AI159" s="142">
        <v>0.6</v>
      </c>
      <c r="AJ159" s="143">
        <f t="shared" si="11"/>
        <v>67.399999999999991</v>
      </c>
      <c r="BY159" s="147"/>
    </row>
    <row r="160" spans="1:77" x14ac:dyDescent="0.3">
      <c r="A160" s="80" t="s">
        <v>390</v>
      </c>
      <c r="B160" s="50" t="s">
        <v>44</v>
      </c>
      <c r="C160" s="50" t="s">
        <v>13</v>
      </c>
      <c r="D160" s="50">
        <v>11</v>
      </c>
      <c r="E160" s="53"/>
      <c r="F160" s="53"/>
      <c r="G160" s="70">
        <v>172</v>
      </c>
      <c r="H160" s="99">
        <f t="shared" si="8"/>
        <v>-13</v>
      </c>
      <c r="I160" s="70">
        <v>159</v>
      </c>
      <c r="J160" s="150">
        <v>154</v>
      </c>
      <c r="K160" s="99">
        <f t="shared" si="9"/>
        <v>24</v>
      </c>
      <c r="L160" s="151">
        <v>178</v>
      </c>
      <c r="M160" s="70">
        <v>195</v>
      </c>
      <c r="N160" s="99">
        <f t="shared" si="10"/>
        <v>-34</v>
      </c>
      <c r="O160" s="70">
        <v>161</v>
      </c>
      <c r="P160" s="84">
        <v>0.24</v>
      </c>
      <c r="Q160" s="119"/>
      <c r="R160" s="119"/>
      <c r="S160" s="139">
        <v>309</v>
      </c>
      <c r="T160" s="70">
        <v>197</v>
      </c>
      <c r="U160" s="70">
        <v>3773</v>
      </c>
      <c r="V160" s="70">
        <v>23.2</v>
      </c>
      <c r="W160" s="70">
        <v>13.9</v>
      </c>
      <c r="X160" s="70">
        <v>40.299999999999997</v>
      </c>
      <c r="Y160" s="139">
        <v>28.9</v>
      </c>
      <c r="Z160" s="70">
        <v>107</v>
      </c>
      <c r="AA160" s="70">
        <v>1.1000000000000001</v>
      </c>
      <c r="AB160" s="70">
        <v>0</v>
      </c>
      <c r="AC160" s="70">
        <v>0</v>
      </c>
      <c r="AD160" s="70">
        <v>0</v>
      </c>
      <c r="AE160" s="139">
        <v>0</v>
      </c>
      <c r="AF160" s="70">
        <v>0</v>
      </c>
      <c r="AG160" s="141">
        <v>0.6</v>
      </c>
      <c r="AH160" s="70">
        <v>7.4</v>
      </c>
      <c r="AI160" s="142">
        <v>4.7</v>
      </c>
      <c r="AJ160" s="143">
        <f t="shared" si="11"/>
        <v>238.91999999999993</v>
      </c>
      <c r="BY160" s="147"/>
    </row>
    <row r="161" spans="1:77" x14ac:dyDescent="0.3">
      <c r="A161" s="80" t="s">
        <v>391</v>
      </c>
      <c r="B161" s="50" t="s">
        <v>44</v>
      </c>
      <c r="C161" s="50" t="s">
        <v>32</v>
      </c>
      <c r="D161" s="50">
        <v>5</v>
      </c>
      <c r="E161" s="53"/>
      <c r="F161" s="53"/>
      <c r="G161" s="70">
        <v>147</v>
      </c>
      <c r="H161" s="99">
        <f t="shared" si="8"/>
        <v>13</v>
      </c>
      <c r="I161" s="70">
        <v>160</v>
      </c>
      <c r="J161" s="150">
        <v>164</v>
      </c>
      <c r="K161" s="99">
        <f t="shared" si="9"/>
        <v>8</v>
      </c>
      <c r="L161" s="151">
        <v>172</v>
      </c>
      <c r="M161" s="70">
        <v>112</v>
      </c>
      <c r="N161" s="99">
        <f t="shared" si="10"/>
        <v>46</v>
      </c>
      <c r="O161" s="70">
        <v>158</v>
      </c>
      <c r="P161" s="84">
        <v>0.43</v>
      </c>
      <c r="Q161" s="119"/>
      <c r="R161" s="119"/>
      <c r="S161" s="139">
        <v>326</v>
      </c>
      <c r="T161" s="70">
        <v>185</v>
      </c>
      <c r="U161" s="70">
        <v>4001</v>
      </c>
      <c r="V161" s="70">
        <v>22.3</v>
      </c>
      <c r="W161" s="70">
        <v>15.6</v>
      </c>
      <c r="X161" s="70">
        <v>56.7</v>
      </c>
      <c r="Y161" s="139">
        <v>47.1</v>
      </c>
      <c r="Z161" s="70">
        <v>247</v>
      </c>
      <c r="AA161" s="70">
        <v>2.7</v>
      </c>
      <c r="AB161" s="70">
        <v>0</v>
      </c>
      <c r="AC161" s="70">
        <v>0</v>
      </c>
      <c r="AD161" s="70">
        <v>0</v>
      </c>
      <c r="AE161" s="139">
        <v>0</v>
      </c>
      <c r="AF161" s="70">
        <v>0</v>
      </c>
      <c r="AG161" s="141">
        <v>0.6</v>
      </c>
      <c r="AH161" s="70">
        <v>8.1</v>
      </c>
      <c r="AI161" s="142">
        <v>5.0999999999999996</v>
      </c>
      <c r="AJ161" s="143">
        <f t="shared" si="11"/>
        <v>265.54000000000002</v>
      </c>
      <c r="BY161" s="147"/>
    </row>
    <row r="162" spans="1:77" x14ac:dyDescent="0.3">
      <c r="A162" s="80" t="s">
        <v>392</v>
      </c>
      <c r="B162" s="50" t="s">
        <v>42</v>
      </c>
      <c r="C162" s="50" t="s">
        <v>36</v>
      </c>
      <c r="D162" s="50">
        <v>8</v>
      </c>
      <c r="E162" s="53" t="s">
        <v>433</v>
      </c>
      <c r="F162" s="53"/>
      <c r="G162" s="70">
        <v>300</v>
      </c>
      <c r="H162" s="99">
        <f t="shared" si="8"/>
        <v>-139</v>
      </c>
      <c r="I162" s="70">
        <v>161</v>
      </c>
      <c r="J162" s="150">
        <v>300</v>
      </c>
      <c r="K162" s="99">
        <f t="shared" si="9"/>
        <v>-125</v>
      </c>
      <c r="L162" s="151">
        <v>175</v>
      </c>
      <c r="M162" s="70">
        <v>300</v>
      </c>
      <c r="N162" s="99">
        <f t="shared" si="10"/>
        <v>-119</v>
      </c>
      <c r="O162" s="70">
        <v>181</v>
      </c>
      <c r="P162" s="84">
        <v>0</v>
      </c>
      <c r="Q162" s="119"/>
      <c r="R162" s="119"/>
      <c r="S162" s="139" t="s">
        <v>410</v>
      </c>
      <c r="T162" s="70" t="s">
        <v>410</v>
      </c>
      <c r="U162" s="70" t="s">
        <v>410</v>
      </c>
      <c r="V162" s="70" t="s">
        <v>410</v>
      </c>
      <c r="W162" s="70" t="s">
        <v>410</v>
      </c>
      <c r="X162" s="70" t="s">
        <v>410</v>
      </c>
      <c r="Y162" s="139" t="s">
        <v>410</v>
      </c>
      <c r="Z162" s="70" t="s">
        <v>410</v>
      </c>
      <c r="AA162" s="70" t="s">
        <v>410</v>
      </c>
      <c r="AB162" s="70" t="s">
        <v>410</v>
      </c>
      <c r="AC162" s="70" t="s">
        <v>410</v>
      </c>
      <c r="AD162" s="70" t="s">
        <v>410</v>
      </c>
      <c r="AE162" s="139" t="s">
        <v>410</v>
      </c>
      <c r="AF162" s="70" t="s">
        <v>410</v>
      </c>
      <c r="AG162" s="141" t="s">
        <v>410</v>
      </c>
      <c r="AH162" s="70" t="s">
        <v>410</v>
      </c>
      <c r="AI162" s="142" t="s">
        <v>410</v>
      </c>
      <c r="AJ162" s="143">
        <f t="shared" si="11"/>
        <v>0</v>
      </c>
      <c r="BY162" s="147"/>
    </row>
    <row r="163" spans="1:77" x14ac:dyDescent="0.3">
      <c r="A163" s="80" t="s">
        <v>393</v>
      </c>
      <c r="B163" s="50" t="s">
        <v>45</v>
      </c>
      <c r="C163" s="50" t="s">
        <v>12</v>
      </c>
      <c r="D163" s="50">
        <v>10</v>
      </c>
      <c r="E163" s="53"/>
      <c r="F163" s="53"/>
      <c r="G163" s="70">
        <v>300</v>
      </c>
      <c r="H163" s="99">
        <f t="shared" si="8"/>
        <v>-138</v>
      </c>
      <c r="I163" s="70">
        <v>162</v>
      </c>
      <c r="J163" s="150">
        <v>233</v>
      </c>
      <c r="K163" s="99">
        <f t="shared" si="9"/>
        <v>-20</v>
      </c>
      <c r="L163" s="151">
        <v>213</v>
      </c>
      <c r="M163" s="70">
        <v>152</v>
      </c>
      <c r="N163" s="99">
        <f t="shared" si="10"/>
        <v>58</v>
      </c>
      <c r="O163" s="70">
        <v>210</v>
      </c>
      <c r="P163" s="84">
        <v>0</v>
      </c>
      <c r="Q163" s="119"/>
      <c r="R163" s="119"/>
      <c r="S163" s="139" t="s">
        <v>410</v>
      </c>
      <c r="T163" s="70" t="s">
        <v>410</v>
      </c>
      <c r="U163" s="70" t="s">
        <v>410</v>
      </c>
      <c r="V163" s="70" t="s">
        <v>410</v>
      </c>
      <c r="W163" s="70" t="s">
        <v>410</v>
      </c>
      <c r="X163" s="70" t="s">
        <v>410</v>
      </c>
      <c r="Y163" s="139" t="s">
        <v>410</v>
      </c>
      <c r="Z163" s="70" t="s">
        <v>410</v>
      </c>
      <c r="AA163" s="70" t="s">
        <v>410</v>
      </c>
      <c r="AB163" s="70" t="s">
        <v>410</v>
      </c>
      <c r="AC163" s="70" t="s">
        <v>410</v>
      </c>
      <c r="AD163" s="70" t="s">
        <v>410</v>
      </c>
      <c r="AE163" s="139" t="s">
        <v>410</v>
      </c>
      <c r="AF163" s="70" t="s">
        <v>410</v>
      </c>
      <c r="AG163" s="141" t="s">
        <v>410</v>
      </c>
      <c r="AH163" s="70" t="s">
        <v>410</v>
      </c>
      <c r="AI163" s="142" t="s">
        <v>410</v>
      </c>
      <c r="AJ163" s="143">
        <f t="shared" si="11"/>
        <v>0</v>
      </c>
      <c r="BY163" s="147"/>
    </row>
    <row r="164" spans="1:77" x14ac:dyDescent="0.3">
      <c r="A164" s="80" t="s">
        <v>394</v>
      </c>
      <c r="B164" s="50" t="s">
        <v>45</v>
      </c>
      <c r="C164" s="50" t="s">
        <v>12</v>
      </c>
      <c r="D164" s="50">
        <v>10</v>
      </c>
      <c r="E164" s="53"/>
      <c r="F164" s="53"/>
      <c r="G164" s="70">
        <v>179</v>
      </c>
      <c r="H164" s="99">
        <f t="shared" si="8"/>
        <v>-16</v>
      </c>
      <c r="I164" s="70">
        <v>163</v>
      </c>
      <c r="J164" s="150">
        <v>215</v>
      </c>
      <c r="K164" s="99">
        <f t="shared" si="9"/>
        <v>-64</v>
      </c>
      <c r="L164" s="151">
        <v>151</v>
      </c>
      <c r="M164" s="70">
        <v>300</v>
      </c>
      <c r="N164" s="99">
        <f t="shared" si="10"/>
        <v>-149</v>
      </c>
      <c r="O164" s="70">
        <v>151</v>
      </c>
      <c r="P164" s="84">
        <v>0.33</v>
      </c>
      <c r="Q164" s="119"/>
      <c r="R164" s="119"/>
      <c r="S164" s="139">
        <v>0</v>
      </c>
      <c r="T164" s="70">
        <v>0</v>
      </c>
      <c r="U164" s="70">
        <v>0</v>
      </c>
      <c r="V164" s="70">
        <v>0</v>
      </c>
      <c r="W164" s="70">
        <v>0</v>
      </c>
      <c r="X164" s="70">
        <v>0</v>
      </c>
      <c r="Y164" s="139">
        <v>0</v>
      </c>
      <c r="Z164" s="70">
        <v>0</v>
      </c>
      <c r="AA164" s="70">
        <v>0</v>
      </c>
      <c r="AB164" s="70">
        <v>37.299999999999997</v>
      </c>
      <c r="AC164" s="70">
        <v>448</v>
      </c>
      <c r="AD164" s="70">
        <v>4.4000000000000004</v>
      </c>
      <c r="AE164" s="139">
        <v>0</v>
      </c>
      <c r="AF164" s="70">
        <v>0</v>
      </c>
      <c r="AG164" s="141">
        <v>0.2</v>
      </c>
      <c r="AH164" s="70">
        <v>0.5</v>
      </c>
      <c r="AI164" s="142">
        <v>0.3</v>
      </c>
      <c r="AJ164" s="143">
        <f t="shared" si="11"/>
        <v>71.000000000000014</v>
      </c>
      <c r="BY164" s="147"/>
    </row>
    <row r="165" spans="1:77" x14ac:dyDescent="0.3">
      <c r="A165" s="80" t="s">
        <v>395</v>
      </c>
      <c r="B165" s="50" t="s">
        <v>42</v>
      </c>
      <c r="C165" s="50" t="s">
        <v>14</v>
      </c>
      <c r="D165" s="50">
        <v>4</v>
      </c>
      <c r="E165" s="53"/>
      <c r="F165" s="53"/>
      <c r="G165" s="70">
        <v>192</v>
      </c>
      <c r="H165" s="99">
        <f t="shared" si="8"/>
        <v>-28</v>
      </c>
      <c r="I165" s="70">
        <v>164</v>
      </c>
      <c r="J165" s="150">
        <v>300</v>
      </c>
      <c r="K165" s="99">
        <f t="shared" si="9"/>
        <v>-134</v>
      </c>
      <c r="L165" s="151">
        <v>166</v>
      </c>
      <c r="M165" s="70">
        <v>300</v>
      </c>
      <c r="N165" s="99">
        <f t="shared" si="10"/>
        <v>-135</v>
      </c>
      <c r="O165" s="70">
        <v>165</v>
      </c>
      <c r="P165" s="84">
        <v>0.08</v>
      </c>
      <c r="Q165" s="119"/>
      <c r="R165" s="119"/>
      <c r="S165" s="139">
        <v>0</v>
      </c>
      <c r="T165" s="70">
        <v>0</v>
      </c>
      <c r="U165" s="70">
        <v>0</v>
      </c>
      <c r="V165" s="70">
        <v>0</v>
      </c>
      <c r="W165" s="70">
        <v>0</v>
      </c>
      <c r="X165" s="70">
        <v>0</v>
      </c>
      <c r="Y165" s="139">
        <v>33.1</v>
      </c>
      <c r="Z165" s="70">
        <v>132</v>
      </c>
      <c r="AA165" s="70">
        <v>1.1000000000000001</v>
      </c>
      <c r="AB165" s="70">
        <v>1.9</v>
      </c>
      <c r="AC165" s="70">
        <v>15.7</v>
      </c>
      <c r="AD165" s="70">
        <v>0</v>
      </c>
      <c r="AE165" s="139">
        <v>0</v>
      </c>
      <c r="AF165" s="70">
        <v>0</v>
      </c>
      <c r="AG165" s="141">
        <v>0</v>
      </c>
      <c r="AH165" s="70">
        <v>0.3</v>
      </c>
      <c r="AI165" s="142">
        <v>0.2</v>
      </c>
      <c r="AJ165" s="143">
        <f t="shared" si="11"/>
        <v>20.970000000000002</v>
      </c>
      <c r="BY165" s="147"/>
    </row>
    <row r="166" spans="1:77" x14ac:dyDescent="0.3">
      <c r="A166" s="80" t="s">
        <v>396</v>
      </c>
      <c r="B166" s="50" t="s">
        <v>42</v>
      </c>
      <c r="C166" s="50" t="s">
        <v>31</v>
      </c>
      <c r="D166" s="50">
        <v>9</v>
      </c>
      <c r="E166" s="53"/>
      <c r="F166" s="53"/>
      <c r="G166" s="70">
        <v>166</v>
      </c>
      <c r="H166" s="99">
        <f t="shared" si="8"/>
        <v>-1</v>
      </c>
      <c r="I166" s="70">
        <v>165</v>
      </c>
      <c r="J166" s="150">
        <v>205</v>
      </c>
      <c r="K166" s="99">
        <f t="shared" si="9"/>
        <v>-55</v>
      </c>
      <c r="L166" s="151">
        <v>150</v>
      </c>
      <c r="M166" s="70">
        <v>104</v>
      </c>
      <c r="N166" s="99">
        <f t="shared" si="10"/>
        <v>65</v>
      </c>
      <c r="O166" s="70">
        <v>169</v>
      </c>
      <c r="P166" s="84">
        <v>0.1</v>
      </c>
      <c r="Q166" s="119"/>
      <c r="R166" s="119"/>
      <c r="S166" s="139">
        <v>0</v>
      </c>
      <c r="T166" s="70">
        <v>0</v>
      </c>
      <c r="U166" s="70">
        <v>0</v>
      </c>
      <c r="V166" s="70">
        <v>0</v>
      </c>
      <c r="W166" s="70">
        <v>0</v>
      </c>
      <c r="X166" s="70">
        <v>0</v>
      </c>
      <c r="Y166" s="139">
        <v>78.8</v>
      </c>
      <c r="Z166" s="70">
        <v>341</v>
      </c>
      <c r="AA166" s="70">
        <v>2.1</v>
      </c>
      <c r="AB166" s="70">
        <v>9.1999999999999993</v>
      </c>
      <c r="AC166" s="70">
        <v>74.8</v>
      </c>
      <c r="AD166" s="70">
        <v>0.3</v>
      </c>
      <c r="AE166" s="139">
        <v>0</v>
      </c>
      <c r="AF166" s="70">
        <v>0</v>
      </c>
      <c r="AG166" s="141">
        <v>0</v>
      </c>
      <c r="AH166" s="70">
        <v>1</v>
      </c>
      <c r="AI166" s="142">
        <v>0.6</v>
      </c>
      <c r="AJ166" s="143">
        <f t="shared" si="11"/>
        <v>54.779999999999994</v>
      </c>
      <c r="BY166" s="147"/>
    </row>
    <row r="167" spans="1:77" x14ac:dyDescent="0.3">
      <c r="A167" s="80" t="s">
        <v>397</v>
      </c>
      <c r="B167" s="50" t="s">
        <v>43</v>
      </c>
      <c r="C167" s="50" t="s">
        <v>35</v>
      </c>
      <c r="D167" s="50">
        <v>7</v>
      </c>
      <c r="E167" s="53" t="s">
        <v>428</v>
      </c>
      <c r="F167" s="53"/>
      <c r="G167" s="70">
        <v>131</v>
      </c>
      <c r="H167" s="99">
        <f t="shared" si="8"/>
        <v>35</v>
      </c>
      <c r="I167" s="70">
        <v>166</v>
      </c>
      <c r="J167" s="150">
        <v>177</v>
      </c>
      <c r="K167" s="99">
        <f t="shared" si="9"/>
        <v>-15</v>
      </c>
      <c r="L167" s="151">
        <v>162</v>
      </c>
      <c r="M167" s="70">
        <v>128</v>
      </c>
      <c r="N167" s="99">
        <f t="shared" si="10"/>
        <v>20</v>
      </c>
      <c r="O167" s="70">
        <v>148</v>
      </c>
      <c r="P167" s="84">
        <v>0.26</v>
      </c>
      <c r="Q167" s="119"/>
      <c r="R167" s="119"/>
      <c r="S167" s="139">
        <v>0</v>
      </c>
      <c r="T167" s="70">
        <v>0</v>
      </c>
      <c r="U167" s="70">
        <v>0</v>
      </c>
      <c r="V167" s="70">
        <v>0</v>
      </c>
      <c r="W167" s="70">
        <v>0</v>
      </c>
      <c r="X167" s="70">
        <v>0</v>
      </c>
      <c r="Y167" s="139">
        <v>0</v>
      </c>
      <c r="Z167" s="70">
        <v>0</v>
      </c>
      <c r="AA167" s="70">
        <v>0</v>
      </c>
      <c r="AB167" s="70">
        <v>45</v>
      </c>
      <c r="AC167" s="70">
        <v>586</v>
      </c>
      <c r="AD167" s="70">
        <v>5</v>
      </c>
      <c r="AE167" s="139">
        <v>0</v>
      </c>
      <c r="AF167" s="70">
        <v>0</v>
      </c>
      <c r="AG167" s="141">
        <v>0.2</v>
      </c>
      <c r="AH167" s="70">
        <v>0.6</v>
      </c>
      <c r="AI167" s="142">
        <v>0.4</v>
      </c>
      <c r="AJ167" s="143">
        <f t="shared" si="11"/>
        <v>88.2</v>
      </c>
      <c r="BY167" s="147"/>
    </row>
    <row r="168" spans="1:77" x14ac:dyDescent="0.3">
      <c r="A168" s="80" t="s">
        <v>398</v>
      </c>
      <c r="B168" s="50" t="s">
        <v>43</v>
      </c>
      <c r="C168" s="50" t="s">
        <v>38</v>
      </c>
      <c r="D168" s="50">
        <v>9</v>
      </c>
      <c r="E168" s="53" t="s">
        <v>431</v>
      </c>
      <c r="F168" s="53"/>
      <c r="G168" s="70">
        <v>155</v>
      </c>
      <c r="H168" s="99">
        <f t="shared" si="8"/>
        <v>12</v>
      </c>
      <c r="I168" s="70">
        <v>167</v>
      </c>
      <c r="J168" s="150">
        <v>300</v>
      </c>
      <c r="K168" s="99">
        <f t="shared" si="9"/>
        <v>-189</v>
      </c>
      <c r="L168" s="151">
        <v>111</v>
      </c>
      <c r="M168" s="70">
        <v>116</v>
      </c>
      <c r="N168" s="99">
        <f t="shared" si="10"/>
        <v>3</v>
      </c>
      <c r="O168" s="70">
        <v>119</v>
      </c>
      <c r="P168" s="84">
        <v>7.0000000000000007E-2</v>
      </c>
      <c r="Q168" s="119"/>
      <c r="R168" s="119"/>
      <c r="S168" s="139">
        <v>0</v>
      </c>
      <c r="T168" s="70">
        <v>0</v>
      </c>
      <c r="U168" s="70">
        <v>0</v>
      </c>
      <c r="V168" s="70">
        <v>0</v>
      </c>
      <c r="W168" s="70">
        <v>0</v>
      </c>
      <c r="X168" s="70">
        <v>0</v>
      </c>
      <c r="Y168" s="139">
        <v>0</v>
      </c>
      <c r="Z168" s="70">
        <v>0</v>
      </c>
      <c r="AA168" s="70">
        <v>0</v>
      </c>
      <c r="AB168" s="70">
        <v>40.6</v>
      </c>
      <c r="AC168" s="70">
        <v>535</v>
      </c>
      <c r="AD168" s="70">
        <v>3</v>
      </c>
      <c r="AE168" s="139">
        <v>0</v>
      </c>
      <c r="AF168" s="70">
        <v>0</v>
      </c>
      <c r="AG168" s="141">
        <v>0</v>
      </c>
      <c r="AH168" s="70">
        <v>0.7</v>
      </c>
      <c r="AI168" s="142">
        <v>0.5</v>
      </c>
      <c r="AJ168" s="143">
        <f t="shared" si="11"/>
        <v>70.5</v>
      </c>
      <c r="BY168" s="147"/>
    </row>
    <row r="169" spans="1:77" x14ac:dyDescent="0.3">
      <c r="A169" s="80" t="s">
        <v>399</v>
      </c>
      <c r="B169" s="50" t="s">
        <v>42</v>
      </c>
      <c r="C169" s="50" t="s">
        <v>13</v>
      </c>
      <c r="D169" s="50">
        <v>11</v>
      </c>
      <c r="E169" s="53" t="s">
        <v>428</v>
      </c>
      <c r="F169" s="53"/>
      <c r="G169" s="70">
        <v>300</v>
      </c>
      <c r="H169" s="99">
        <f t="shared" si="8"/>
        <v>-132</v>
      </c>
      <c r="I169" s="70">
        <v>168</v>
      </c>
      <c r="J169" s="150">
        <v>300</v>
      </c>
      <c r="K169" s="99">
        <f t="shared" si="9"/>
        <v>-120</v>
      </c>
      <c r="L169" s="151">
        <v>180</v>
      </c>
      <c r="M169" s="70">
        <v>300</v>
      </c>
      <c r="N169" s="99">
        <f t="shared" si="10"/>
        <v>-137</v>
      </c>
      <c r="O169" s="70">
        <v>163</v>
      </c>
      <c r="P169" s="84">
        <v>0</v>
      </c>
      <c r="Q169" s="119"/>
      <c r="R169" s="119"/>
      <c r="S169" s="139" t="s">
        <v>410</v>
      </c>
      <c r="T169" s="70" t="s">
        <v>410</v>
      </c>
      <c r="U169" s="70" t="s">
        <v>410</v>
      </c>
      <c r="V169" s="70" t="s">
        <v>410</v>
      </c>
      <c r="W169" s="70" t="s">
        <v>410</v>
      </c>
      <c r="X169" s="70" t="s">
        <v>410</v>
      </c>
      <c r="Y169" s="139" t="s">
        <v>410</v>
      </c>
      <c r="Z169" s="70" t="s">
        <v>410</v>
      </c>
      <c r="AA169" s="70" t="s">
        <v>410</v>
      </c>
      <c r="AB169" s="70" t="s">
        <v>410</v>
      </c>
      <c r="AC169" s="70" t="s">
        <v>410</v>
      </c>
      <c r="AD169" s="70" t="s">
        <v>410</v>
      </c>
      <c r="AE169" s="139" t="s">
        <v>410</v>
      </c>
      <c r="AF169" s="70" t="s">
        <v>410</v>
      </c>
      <c r="AG169" s="141" t="s">
        <v>410</v>
      </c>
      <c r="AH169" s="70" t="s">
        <v>410</v>
      </c>
      <c r="AI169" s="142" t="s">
        <v>410</v>
      </c>
      <c r="AJ169" s="143">
        <f t="shared" si="11"/>
        <v>0</v>
      </c>
      <c r="BY169" s="147"/>
    </row>
    <row r="170" spans="1:77" x14ac:dyDescent="0.3">
      <c r="A170" s="80" t="s">
        <v>400</v>
      </c>
      <c r="B170" s="50" t="s">
        <v>43</v>
      </c>
      <c r="C170" s="50" t="s">
        <v>46</v>
      </c>
      <c r="D170" s="50">
        <v>4</v>
      </c>
      <c r="E170" s="53"/>
      <c r="F170" s="53"/>
      <c r="G170" s="70">
        <v>171</v>
      </c>
      <c r="H170" s="99">
        <f t="shared" si="8"/>
        <v>-2</v>
      </c>
      <c r="I170" s="70">
        <v>169</v>
      </c>
      <c r="J170" s="150">
        <v>196</v>
      </c>
      <c r="K170" s="99">
        <f t="shared" si="9"/>
        <v>104</v>
      </c>
      <c r="L170" s="151">
        <v>300</v>
      </c>
      <c r="M170" s="70">
        <v>122</v>
      </c>
      <c r="N170" s="99">
        <f t="shared" si="10"/>
        <v>178</v>
      </c>
      <c r="O170" s="70">
        <v>300</v>
      </c>
      <c r="P170" s="84">
        <v>0.14000000000000001</v>
      </c>
      <c r="Q170" s="119"/>
      <c r="R170" s="119"/>
      <c r="S170" s="139">
        <v>0</v>
      </c>
      <c r="T170" s="70">
        <v>0</v>
      </c>
      <c r="U170" s="70">
        <v>0</v>
      </c>
      <c r="V170" s="70">
        <v>0</v>
      </c>
      <c r="W170" s="70">
        <v>0</v>
      </c>
      <c r="X170" s="70">
        <v>0</v>
      </c>
      <c r="Y170" s="139">
        <v>0</v>
      </c>
      <c r="Z170" s="70">
        <v>0</v>
      </c>
      <c r="AA170" s="70">
        <v>0</v>
      </c>
      <c r="AB170" s="70">
        <v>53.1</v>
      </c>
      <c r="AC170" s="70">
        <v>631</v>
      </c>
      <c r="AD170" s="70">
        <v>2.9</v>
      </c>
      <c r="AE170" s="139">
        <v>0</v>
      </c>
      <c r="AF170" s="70">
        <v>0</v>
      </c>
      <c r="AG170" s="141">
        <v>0</v>
      </c>
      <c r="AH170" s="70">
        <v>0.6</v>
      </c>
      <c r="AI170" s="142">
        <v>0.5</v>
      </c>
      <c r="AJ170" s="143">
        <f t="shared" si="11"/>
        <v>79.5</v>
      </c>
      <c r="BY170" s="147"/>
    </row>
    <row r="171" spans="1:77" x14ac:dyDescent="0.3">
      <c r="A171" s="80" t="s">
        <v>401</v>
      </c>
      <c r="B171" s="50" t="s">
        <v>42</v>
      </c>
      <c r="C171" s="50" t="s">
        <v>25</v>
      </c>
      <c r="D171" s="50">
        <v>10</v>
      </c>
      <c r="E171" s="53" t="s">
        <v>428</v>
      </c>
      <c r="F171" s="53"/>
      <c r="G171" s="70">
        <v>127</v>
      </c>
      <c r="H171" s="99">
        <f t="shared" si="8"/>
        <v>43</v>
      </c>
      <c r="I171" s="70">
        <v>170</v>
      </c>
      <c r="J171" s="150">
        <v>202</v>
      </c>
      <c r="K171" s="99">
        <f t="shared" si="9"/>
        <v>-88</v>
      </c>
      <c r="L171" s="151">
        <v>114</v>
      </c>
      <c r="M171" s="70">
        <v>181</v>
      </c>
      <c r="N171" s="99">
        <f t="shared" si="10"/>
        <v>-54</v>
      </c>
      <c r="O171" s="70">
        <v>127</v>
      </c>
      <c r="P171" s="84">
        <v>0.13</v>
      </c>
      <c r="Q171" s="119"/>
      <c r="R171" s="119"/>
      <c r="S171" s="139">
        <v>0</v>
      </c>
      <c r="T171" s="70">
        <v>0</v>
      </c>
      <c r="U171" s="70">
        <v>0</v>
      </c>
      <c r="V171" s="70">
        <v>0</v>
      </c>
      <c r="W171" s="70">
        <v>0</v>
      </c>
      <c r="X171" s="70">
        <v>0</v>
      </c>
      <c r="Y171" s="139">
        <v>106</v>
      </c>
      <c r="Z171" s="70">
        <v>447</v>
      </c>
      <c r="AA171" s="70">
        <v>4.3</v>
      </c>
      <c r="AB171" s="70">
        <v>9.4</v>
      </c>
      <c r="AC171" s="70">
        <v>76.900000000000006</v>
      </c>
      <c r="AD171" s="70">
        <v>0.3</v>
      </c>
      <c r="AE171" s="139">
        <v>0</v>
      </c>
      <c r="AF171" s="70">
        <v>0</v>
      </c>
      <c r="AG171" s="141">
        <v>0.1</v>
      </c>
      <c r="AH171" s="70">
        <v>1.5</v>
      </c>
      <c r="AI171" s="142">
        <v>1</v>
      </c>
      <c r="AJ171" s="143">
        <f t="shared" si="11"/>
        <v>78.19</v>
      </c>
      <c r="BY171" s="147"/>
    </row>
    <row r="172" spans="1:77" x14ac:dyDescent="0.3">
      <c r="A172" s="80" t="s">
        <v>402</v>
      </c>
      <c r="B172" s="50" t="s">
        <v>42</v>
      </c>
      <c r="C172" s="50" t="s">
        <v>12</v>
      </c>
      <c r="D172" s="50">
        <v>10</v>
      </c>
      <c r="E172" s="53" t="s">
        <v>431</v>
      </c>
      <c r="F172" s="53"/>
      <c r="G172" s="70">
        <v>152</v>
      </c>
      <c r="H172" s="99">
        <f t="shared" si="8"/>
        <v>19</v>
      </c>
      <c r="I172" s="70">
        <v>171</v>
      </c>
      <c r="J172" s="150">
        <v>179</v>
      </c>
      <c r="K172" s="99">
        <f t="shared" si="9"/>
        <v>25</v>
      </c>
      <c r="L172" s="151">
        <v>204</v>
      </c>
      <c r="M172" s="70">
        <v>136</v>
      </c>
      <c r="N172" s="99">
        <f t="shared" si="10"/>
        <v>47</v>
      </c>
      <c r="O172" s="70">
        <v>183</v>
      </c>
      <c r="P172" s="84">
        <v>0.12</v>
      </c>
      <c r="Q172" s="119"/>
      <c r="R172" s="119"/>
      <c r="S172" s="139">
        <v>0</v>
      </c>
      <c r="T172" s="70">
        <v>0</v>
      </c>
      <c r="U172" s="70">
        <v>0</v>
      </c>
      <c r="V172" s="70">
        <v>0</v>
      </c>
      <c r="W172" s="70">
        <v>0</v>
      </c>
      <c r="X172" s="70">
        <v>0</v>
      </c>
      <c r="Y172" s="139">
        <v>105</v>
      </c>
      <c r="Z172" s="70">
        <v>453</v>
      </c>
      <c r="AA172" s="70">
        <v>4.3</v>
      </c>
      <c r="AB172" s="70">
        <v>19.3</v>
      </c>
      <c r="AC172" s="70">
        <v>152</v>
      </c>
      <c r="AD172" s="70">
        <v>0.6</v>
      </c>
      <c r="AE172" s="139">
        <v>0</v>
      </c>
      <c r="AF172" s="70">
        <v>0</v>
      </c>
      <c r="AG172" s="141">
        <v>0.2</v>
      </c>
      <c r="AH172" s="70">
        <v>1.8</v>
      </c>
      <c r="AI172" s="142">
        <v>1.1000000000000001</v>
      </c>
      <c r="AJ172" s="143">
        <f t="shared" si="11"/>
        <v>88.1</v>
      </c>
      <c r="BY172" s="147"/>
    </row>
    <row r="173" spans="1:77" x14ac:dyDescent="0.3">
      <c r="A173" s="80" t="s">
        <v>403</v>
      </c>
      <c r="B173" s="50" t="s">
        <v>44</v>
      </c>
      <c r="C173" s="50" t="s">
        <v>24</v>
      </c>
      <c r="D173" s="50">
        <v>11</v>
      </c>
      <c r="E173" s="53"/>
      <c r="F173" s="53"/>
      <c r="G173" s="70">
        <v>300</v>
      </c>
      <c r="H173" s="99">
        <f t="shared" si="8"/>
        <v>-126</v>
      </c>
      <c r="I173" s="70">
        <v>174</v>
      </c>
      <c r="J173" s="150">
        <v>300</v>
      </c>
      <c r="K173" s="99">
        <f t="shared" si="9"/>
        <v>-172</v>
      </c>
      <c r="L173" s="151">
        <v>128</v>
      </c>
      <c r="M173" s="70">
        <v>300</v>
      </c>
      <c r="N173" s="99">
        <f t="shared" si="10"/>
        <v>-169</v>
      </c>
      <c r="O173" s="70">
        <v>131</v>
      </c>
      <c r="P173" s="84">
        <v>0</v>
      </c>
      <c r="Q173" s="119"/>
      <c r="R173" s="119"/>
      <c r="S173" s="139" t="s">
        <v>410</v>
      </c>
      <c r="T173" s="70" t="s">
        <v>410</v>
      </c>
      <c r="U173" s="70" t="s">
        <v>410</v>
      </c>
      <c r="V173" s="70" t="s">
        <v>410</v>
      </c>
      <c r="W173" s="70" t="s">
        <v>410</v>
      </c>
      <c r="X173" s="70" t="s">
        <v>410</v>
      </c>
      <c r="Y173" s="139" t="s">
        <v>410</v>
      </c>
      <c r="Z173" s="70" t="s">
        <v>410</v>
      </c>
      <c r="AA173" s="70" t="s">
        <v>410</v>
      </c>
      <c r="AB173" s="70" t="s">
        <v>410</v>
      </c>
      <c r="AC173" s="70" t="s">
        <v>410</v>
      </c>
      <c r="AD173" s="70" t="s">
        <v>410</v>
      </c>
      <c r="AE173" s="139" t="s">
        <v>410</v>
      </c>
      <c r="AF173" s="70" t="s">
        <v>410</v>
      </c>
      <c r="AG173" s="141" t="s">
        <v>410</v>
      </c>
      <c r="AH173" s="70" t="s">
        <v>410</v>
      </c>
      <c r="AI173" s="142" t="s">
        <v>410</v>
      </c>
      <c r="AJ173" s="143">
        <f t="shared" si="11"/>
        <v>0</v>
      </c>
      <c r="BY173" s="147"/>
    </row>
    <row r="174" spans="1:77" x14ac:dyDescent="0.3">
      <c r="A174" s="80" t="s">
        <v>404</v>
      </c>
      <c r="B174" s="50" t="s">
        <v>45</v>
      </c>
      <c r="C174" s="50" t="s">
        <v>28</v>
      </c>
      <c r="D174" s="50">
        <v>9</v>
      </c>
      <c r="E174" s="53" t="s">
        <v>428</v>
      </c>
      <c r="F174" s="53"/>
      <c r="G174" s="70">
        <v>300</v>
      </c>
      <c r="H174" s="99">
        <f t="shared" si="8"/>
        <v>-125</v>
      </c>
      <c r="I174" s="70">
        <v>175</v>
      </c>
      <c r="J174" s="150">
        <v>147</v>
      </c>
      <c r="K174" s="99">
        <f t="shared" si="9"/>
        <v>6</v>
      </c>
      <c r="L174" s="151">
        <v>153</v>
      </c>
      <c r="M174" s="70">
        <v>300</v>
      </c>
      <c r="N174" s="99">
        <f t="shared" si="10"/>
        <v>-145</v>
      </c>
      <c r="O174" s="70">
        <v>155</v>
      </c>
      <c r="P174" s="84">
        <v>0</v>
      </c>
      <c r="Q174" s="119"/>
      <c r="R174" s="119"/>
      <c r="S174" s="139" t="s">
        <v>410</v>
      </c>
      <c r="T174" s="70" t="s">
        <v>410</v>
      </c>
      <c r="U174" s="70" t="s">
        <v>410</v>
      </c>
      <c r="V174" s="70" t="s">
        <v>410</v>
      </c>
      <c r="W174" s="70" t="s">
        <v>410</v>
      </c>
      <c r="X174" s="70" t="s">
        <v>410</v>
      </c>
      <c r="Y174" s="139" t="s">
        <v>410</v>
      </c>
      <c r="Z174" s="70" t="s">
        <v>410</v>
      </c>
      <c r="AA174" s="70" t="s">
        <v>410</v>
      </c>
      <c r="AB174" s="70" t="s">
        <v>410</v>
      </c>
      <c r="AC174" s="70" t="s">
        <v>410</v>
      </c>
      <c r="AD174" s="70" t="s">
        <v>410</v>
      </c>
      <c r="AE174" s="139" t="s">
        <v>410</v>
      </c>
      <c r="AF174" s="70" t="s">
        <v>410</v>
      </c>
      <c r="AG174" s="141" t="s">
        <v>410</v>
      </c>
      <c r="AH174" s="70" t="s">
        <v>410</v>
      </c>
      <c r="AI174" s="142" t="s">
        <v>410</v>
      </c>
      <c r="AJ174" s="143">
        <f t="shared" si="11"/>
        <v>0</v>
      </c>
      <c r="BY174" s="147"/>
    </row>
    <row r="175" spans="1:77" x14ac:dyDescent="0.3">
      <c r="A175" s="80" t="s">
        <v>405</v>
      </c>
      <c r="B175" s="50" t="s">
        <v>43</v>
      </c>
      <c r="C175" s="50" t="s">
        <v>25</v>
      </c>
      <c r="D175" s="50">
        <v>10</v>
      </c>
      <c r="E175" s="53"/>
      <c r="F175" s="53"/>
      <c r="G175" s="70">
        <v>209</v>
      </c>
      <c r="H175" s="99">
        <f t="shared" si="8"/>
        <v>-33</v>
      </c>
      <c r="I175" s="70">
        <v>176</v>
      </c>
      <c r="J175" s="150">
        <v>199</v>
      </c>
      <c r="K175" s="99">
        <f t="shared" si="9"/>
        <v>-92</v>
      </c>
      <c r="L175" s="151">
        <v>107</v>
      </c>
      <c r="M175" s="70">
        <v>193</v>
      </c>
      <c r="N175" s="99">
        <f t="shared" si="10"/>
        <v>-80</v>
      </c>
      <c r="O175" s="70">
        <v>113</v>
      </c>
      <c r="P175" s="84">
        <v>0.09</v>
      </c>
      <c r="Q175" s="119"/>
      <c r="R175" s="119"/>
      <c r="S175" s="139">
        <v>0</v>
      </c>
      <c r="T175" s="70">
        <v>0</v>
      </c>
      <c r="U175" s="70">
        <v>0</v>
      </c>
      <c r="V175" s="70">
        <v>0</v>
      </c>
      <c r="W175" s="70">
        <v>0</v>
      </c>
      <c r="X175" s="70">
        <v>0</v>
      </c>
      <c r="Y175" s="139">
        <v>0</v>
      </c>
      <c r="Z175" s="70">
        <v>0</v>
      </c>
      <c r="AA175" s="70">
        <v>0</v>
      </c>
      <c r="AB175" s="70">
        <v>36.799999999999997</v>
      </c>
      <c r="AC175" s="70">
        <v>491</v>
      </c>
      <c r="AD175" s="70">
        <v>2.6</v>
      </c>
      <c r="AE175" s="139">
        <v>0</v>
      </c>
      <c r="AF175" s="70">
        <v>0</v>
      </c>
      <c r="AG175" s="141">
        <v>0</v>
      </c>
      <c r="AH175" s="70">
        <v>0.6</v>
      </c>
      <c r="AI175" s="142">
        <v>0.3</v>
      </c>
      <c r="AJ175" s="143">
        <f t="shared" si="11"/>
        <v>64.100000000000009</v>
      </c>
      <c r="BY175" s="147"/>
    </row>
    <row r="176" spans="1:77" x14ac:dyDescent="0.3">
      <c r="A176" s="80" t="s">
        <v>406</v>
      </c>
      <c r="B176" s="50" t="s">
        <v>44</v>
      </c>
      <c r="C176" s="50" t="s">
        <v>24</v>
      </c>
      <c r="D176" s="50">
        <v>11</v>
      </c>
      <c r="E176" s="53"/>
      <c r="F176" s="53"/>
      <c r="G176" s="70">
        <v>229</v>
      </c>
      <c r="H176" s="99">
        <f t="shared" si="8"/>
        <v>-52</v>
      </c>
      <c r="I176" s="70">
        <v>177</v>
      </c>
      <c r="J176" s="150">
        <v>300</v>
      </c>
      <c r="K176" s="99">
        <f t="shared" si="9"/>
        <v>-109</v>
      </c>
      <c r="L176" s="151">
        <v>191</v>
      </c>
      <c r="M176" s="70">
        <v>300</v>
      </c>
      <c r="N176" s="99">
        <f t="shared" si="10"/>
        <v>-132</v>
      </c>
      <c r="O176" s="70">
        <v>168</v>
      </c>
      <c r="P176" s="84">
        <v>0.08</v>
      </c>
      <c r="Q176" s="119"/>
      <c r="R176" s="119"/>
      <c r="S176" s="139">
        <v>8.6999999999999993</v>
      </c>
      <c r="T176" s="70">
        <v>4</v>
      </c>
      <c r="U176" s="70">
        <v>101</v>
      </c>
      <c r="V176" s="70">
        <v>0.5</v>
      </c>
      <c r="W176" s="70">
        <v>0.4</v>
      </c>
      <c r="X176" s="70">
        <v>1.1000000000000001</v>
      </c>
      <c r="Y176" s="139">
        <v>4.0999999999999996</v>
      </c>
      <c r="Z176" s="70">
        <v>29.3</v>
      </c>
      <c r="AA176" s="70">
        <v>0.2</v>
      </c>
      <c r="AB176" s="70">
        <v>0</v>
      </c>
      <c r="AC176" s="70">
        <v>0</v>
      </c>
      <c r="AD176" s="70">
        <v>0</v>
      </c>
      <c r="AE176" s="139">
        <v>0</v>
      </c>
      <c r="AF176" s="70">
        <v>0</v>
      </c>
      <c r="AG176" s="141">
        <v>0</v>
      </c>
      <c r="AH176" s="70">
        <v>0.3</v>
      </c>
      <c r="AI176" s="142">
        <v>0.2</v>
      </c>
      <c r="AJ176" s="143">
        <f t="shared" si="11"/>
        <v>9.3699999999999992</v>
      </c>
      <c r="BY176" s="147"/>
    </row>
    <row r="177" spans="1:77" x14ac:dyDescent="0.3">
      <c r="A177" s="80" t="s">
        <v>407</v>
      </c>
      <c r="B177" s="50" t="s">
        <v>45</v>
      </c>
      <c r="C177" s="50" t="s">
        <v>47</v>
      </c>
      <c r="D177" s="50">
        <v>7</v>
      </c>
      <c r="E177" s="53"/>
      <c r="F177" s="53"/>
      <c r="G177" s="70">
        <v>174</v>
      </c>
      <c r="H177" s="99">
        <f t="shared" si="8"/>
        <v>4</v>
      </c>
      <c r="I177" s="70">
        <v>178</v>
      </c>
      <c r="J177" s="150">
        <v>300</v>
      </c>
      <c r="K177" s="99">
        <f t="shared" si="9"/>
        <v>-95</v>
      </c>
      <c r="L177" s="151">
        <v>205</v>
      </c>
      <c r="M177" s="70">
        <v>300</v>
      </c>
      <c r="N177" s="99">
        <f t="shared" si="10"/>
        <v>-114</v>
      </c>
      <c r="O177" s="70">
        <v>186</v>
      </c>
      <c r="P177" s="84">
        <v>0.27</v>
      </c>
      <c r="Q177" s="119"/>
      <c r="R177" s="119"/>
      <c r="S177" s="139">
        <v>0</v>
      </c>
      <c r="T177" s="70">
        <v>0</v>
      </c>
      <c r="U177" s="70">
        <v>0</v>
      </c>
      <c r="V177" s="70">
        <v>0</v>
      </c>
      <c r="W177" s="70">
        <v>0</v>
      </c>
      <c r="X177" s="70">
        <v>0</v>
      </c>
      <c r="Y177" s="139">
        <v>0</v>
      </c>
      <c r="Z177" s="70">
        <v>0</v>
      </c>
      <c r="AA177" s="70">
        <v>0</v>
      </c>
      <c r="AB177" s="70">
        <v>26.1</v>
      </c>
      <c r="AC177" s="70">
        <v>320</v>
      </c>
      <c r="AD177" s="70">
        <v>1.7</v>
      </c>
      <c r="AE177" s="139">
        <v>0</v>
      </c>
      <c r="AF177" s="70">
        <v>0</v>
      </c>
      <c r="AG177" s="141">
        <v>0</v>
      </c>
      <c r="AH177" s="70">
        <v>0.2</v>
      </c>
      <c r="AI177" s="142">
        <v>0.2</v>
      </c>
      <c r="AJ177" s="143">
        <f t="shared" si="11"/>
        <v>41.800000000000004</v>
      </c>
      <c r="BY177" s="147"/>
    </row>
    <row r="178" spans="1:77" x14ac:dyDescent="0.3">
      <c r="A178" s="80" t="s">
        <v>408</v>
      </c>
      <c r="B178" s="50" t="s">
        <v>44</v>
      </c>
      <c r="C178" s="50" t="s">
        <v>17</v>
      </c>
      <c r="D178" s="50">
        <v>10</v>
      </c>
      <c r="E178" s="53" t="s">
        <v>428</v>
      </c>
      <c r="F178" s="53"/>
      <c r="G178" s="70">
        <v>300</v>
      </c>
      <c r="H178" s="99">
        <f t="shared" si="8"/>
        <v>-121</v>
      </c>
      <c r="I178" s="70">
        <v>179</v>
      </c>
      <c r="J178" s="150">
        <v>300</v>
      </c>
      <c r="K178" s="99">
        <f t="shared" si="9"/>
        <v>-115</v>
      </c>
      <c r="L178" s="151">
        <v>185</v>
      </c>
      <c r="M178" s="70">
        <v>300</v>
      </c>
      <c r="N178" s="99">
        <f t="shared" si="10"/>
        <v>-129</v>
      </c>
      <c r="O178" s="70">
        <v>171</v>
      </c>
      <c r="P178" s="84">
        <v>0</v>
      </c>
      <c r="Q178" s="119"/>
      <c r="R178" s="119"/>
      <c r="S178" s="139" t="s">
        <v>410</v>
      </c>
      <c r="T178" s="70" t="s">
        <v>410</v>
      </c>
      <c r="U178" s="70" t="s">
        <v>410</v>
      </c>
      <c r="V178" s="70" t="s">
        <v>410</v>
      </c>
      <c r="W178" s="70" t="s">
        <v>410</v>
      </c>
      <c r="X178" s="70" t="s">
        <v>410</v>
      </c>
      <c r="Y178" s="139" t="s">
        <v>410</v>
      </c>
      <c r="Z178" s="70" t="s">
        <v>410</v>
      </c>
      <c r="AA178" s="70" t="s">
        <v>410</v>
      </c>
      <c r="AB178" s="70" t="s">
        <v>410</v>
      </c>
      <c r="AC178" s="70" t="s">
        <v>410</v>
      </c>
      <c r="AD178" s="70" t="s">
        <v>410</v>
      </c>
      <c r="AE178" s="139" t="s">
        <v>410</v>
      </c>
      <c r="AF178" s="70" t="s">
        <v>410</v>
      </c>
      <c r="AG178" s="141" t="s">
        <v>410</v>
      </c>
      <c r="AH178" s="70" t="s">
        <v>410</v>
      </c>
      <c r="AI178" s="142" t="s">
        <v>410</v>
      </c>
      <c r="AJ178" s="143">
        <f t="shared" si="11"/>
        <v>0</v>
      </c>
      <c r="BY178" s="147"/>
    </row>
    <row r="179" spans="1:77" x14ac:dyDescent="0.3">
      <c r="A179" s="80" t="s">
        <v>409</v>
      </c>
      <c r="B179" s="50" t="s">
        <v>43</v>
      </c>
      <c r="C179" s="50" t="s">
        <v>20</v>
      </c>
      <c r="D179" s="50">
        <v>11</v>
      </c>
      <c r="E179" s="53" t="s">
        <v>432</v>
      </c>
      <c r="F179" s="53"/>
      <c r="G179" s="70">
        <v>300</v>
      </c>
      <c r="H179" s="99">
        <f t="shared" si="8"/>
        <v>-120</v>
      </c>
      <c r="I179" s="70">
        <v>180</v>
      </c>
      <c r="J179" s="150">
        <v>300</v>
      </c>
      <c r="K179" s="99">
        <f t="shared" si="9"/>
        <v>-127</v>
      </c>
      <c r="L179" s="151">
        <v>173</v>
      </c>
      <c r="M179" s="70">
        <v>300</v>
      </c>
      <c r="N179" s="99">
        <f t="shared" si="10"/>
        <v>-124</v>
      </c>
      <c r="O179" s="70">
        <v>176</v>
      </c>
      <c r="P179" s="84">
        <v>0</v>
      </c>
      <c r="Q179" s="119"/>
      <c r="R179" s="119"/>
      <c r="S179" s="139" t="s">
        <v>410</v>
      </c>
      <c r="T179" s="70" t="s">
        <v>410</v>
      </c>
      <c r="U179" s="70" t="s">
        <v>410</v>
      </c>
      <c r="V179" s="70" t="s">
        <v>410</v>
      </c>
      <c r="W179" s="70" t="s">
        <v>410</v>
      </c>
      <c r="X179" s="70" t="s">
        <v>410</v>
      </c>
      <c r="Y179" s="139" t="s">
        <v>410</v>
      </c>
      <c r="Z179" s="70" t="s">
        <v>410</v>
      </c>
      <c r="AA179" s="70" t="s">
        <v>410</v>
      </c>
      <c r="AB179" s="70" t="s">
        <v>410</v>
      </c>
      <c r="AC179" s="70" t="s">
        <v>410</v>
      </c>
      <c r="AD179" s="70" t="s">
        <v>410</v>
      </c>
      <c r="AE179" s="139" t="s">
        <v>410</v>
      </c>
      <c r="AF179" s="70" t="s">
        <v>410</v>
      </c>
      <c r="AG179" s="141" t="s">
        <v>410</v>
      </c>
      <c r="AH179" s="70" t="s">
        <v>410</v>
      </c>
      <c r="AI179" s="142" t="s">
        <v>410</v>
      </c>
      <c r="AJ179" s="143">
        <f t="shared" si="11"/>
        <v>0</v>
      </c>
      <c r="BY179" s="147"/>
    </row>
    <row r="180" spans="1:77" x14ac:dyDescent="0.3">
      <c r="A180" s="80" t="s">
        <v>336</v>
      </c>
      <c r="B180" s="50" t="s">
        <v>45</v>
      </c>
      <c r="C180" s="50" t="s">
        <v>13</v>
      </c>
      <c r="D180" s="50">
        <v>11</v>
      </c>
      <c r="E180" s="53" t="s">
        <v>431</v>
      </c>
      <c r="F180" s="53"/>
      <c r="G180" s="70">
        <v>182</v>
      </c>
      <c r="H180" s="99">
        <f t="shared" si="8"/>
        <v>-1</v>
      </c>
      <c r="I180" s="70">
        <v>181</v>
      </c>
      <c r="J180" s="150">
        <v>206</v>
      </c>
      <c r="K180" s="99">
        <f t="shared" si="9"/>
        <v>4</v>
      </c>
      <c r="L180" s="151">
        <v>210</v>
      </c>
      <c r="M180" s="70">
        <v>300</v>
      </c>
      <c r="N180" s="99">
        <f t="shared" si="10"/>
        <v>-122</v>
      </c>
      <c r="O180" s="70">
        <v>178</v>
      </c>
      <c r="P180" s="84">
        <v>7.0000000000000007E-2</v>
      </c>
      <c r="Q180" s="119"/>
      <c r="R180" s="119"/>
      <c r="S180" s="139">
        <v>0</v>
      </c>
      <c r="T180" s="70">
        <v>0</v>
      </c>
      <c r="U180" s="70">
        <v>0</v>
      </c>
      <c r="V180" s="70">
        <v>0</v>
      </c>
      <c r="W180" s="70">
        <v>0</v>
      </c>
      <c r="X180" s="70">
        <v>0</v>
      </c>
      <c r="Y180" s="139">
        <v>0</v>
      </c>
      <c r="Z180" s="70">
        <v>0</v>
      </c>
      <c r="AA180" s="70">
        <v>0</v>
      </c>
      <c r="AB180" s="70">
        <v>19.5</v>
      </c>
      <c r="AC180" s="70">
        <v>218</v>
      </c>
      <c r="AD180" s="70">
        <v>1.5</v>
      </c>
      <c r="AE180" s="139">
        <v>0</v>
      </c>
      <c r="AF180" s="70">
        <v>0</v>
      </c>
      <c r="AG180" s="141">
        <v>0</v>
      </c>
      <c r="AH180" s="70">
        <v>0.2</v>
      </c>
      <c r="AI180" s="142">
        <v>0.2</v>
      </c>
      <c r="AJ180" s="143">
        <f t="shared" si="11"/>
        <v>30.400000000000002</v>
      </c>
      <c r="BY180" s="147"/>
    </row>
    <row r="181" spans="1:77" x14ac:dyDescent="0.3">
      <c r="A181" s="80" t="s">
        <v>337</v>
      </c>
      <c r="B181" s="50" t="s">
        <v>45</v>
      </c>
      <c r="C181" s="50" t="s">
        <v>31</v>
      </c>
      <c r="D181" s="50">
        <v>9</v>
      </c>
      <c r="E181" s="53" t="s">
        <v>431</v>
      </c>
      <c r="F181" s="53"/>
      <c r="G181" s="70">
        <v>186</v>
      </c>
      <c r="H181" s="99">
        <f t="shared" si="8"/>
        <v>-2</v>
      </c>
      <c r="I181" s="70">
        <v>184</v>
      </c>
      <c r="J181" s="150">
        <v>300</v>
      </c>
      <c r="K181" s="99">
        <f t="shared" si="9"/>
        <v>-131</v>
      </c>
      <c r="L181" s="151">
        <v>169</v>
      </c>
      <c r="M181" s="70">
        <v>300</v>
      </c>
      <c r="N181" s="99">
        <f t="shared" si="10"/>
        <v>-107</v>
      </c>
      <c r="O181" s="70">
        <v>193</v>
      </c>
      <c r="P181" s="84">
        <v>0.1</v>
      </c>
      <c r="Q181" s="119"/>
      <c r="R181" s="119"/>
      <c r="S181" s="139">
        <v>0</v>
      </c>
      <c r="T181" s="70">
        <v>0</v>
      </c>
      <c r="U181" s="70">
        <v>0</v>
      </c>
      <c r="V181" s="70">
        <v>0</v>
      </c>
      <c r="W181" s="70">
        <v>0</v>
      </c>
      <c r="X181" s="70">
        <v>0</v>
      </c>
      <c r="Y181" s="139">
        <v>0</v>
      </c>
      <c r="Z181" s="70">
        <v>0</v>
      </c>
      <c r="AA181" s="70">
        <v>0</v>
      </c>
      <c r="AB181" s="70">
        <v>0</v>
      </c>
      <c r="AC181" s="70">
        <v>0</v>
      </c>
      <c r="AD181" s="70">
        <v>0</v>
      </c>
      <c r="AE181" s="139">
        <v>0</v>
      </c>
      <c r="AF181" s="70">
        <v>0</v>
      </c>
      <c r="AG181" s="141">
        <v>0</v>
      </c>
      <c r="AH181" s="70">
        <v>0</v>
      </c>
      <c r="AI181" s="142">
        <v>0</v>
      </c>
      <c r="AJ181" s="143">
        <f t="shared" si="11"/>
        <v>0</v>
      </c>
      <c r="BY181" s="147"/>
    </row>
    <row r="182" spans="1:77" x14ac:dyDescent="0.3">
      <c r="A182" s="80" t="s">
        <v>338</v>
      </c>
      <c r="B182" s="50" t="s">
        <v>44</v>
      </c>
      <c r="C182" s="50" t="s">
        <v>29</v>
      </c>
      <c r="D182" s="50">
        <v>4</v>
      </c>
      <c r="E182" s="53" t="s">
        <v>431</v>
      </c>
      <c r="F182" s="53"/>
      <c r="G182" s="70">
        <v>178</v>
      </c>
      <c r="H182" s="99">
        <f t="shared" si="8"/>
        <v>10</v>
      </c>
      <c r="I182" s="70">
        <v>188</v>
      </c>
      <c r="J182" s="150">
        <v>178</v>
      </c>
      <c r="K182" s="99">
        <f t="shared" si="9"/>
        <v>10</v>
      </c>
      <c r="L182" s="151">
        <v>188</v>
      </c>
      <c r="M182" s="70">
        <v>177</v>
      </c>
      <c r="N182" s="99">
        <f t="shared" si="10"/>
        <v>-3</v>
      </c>
      <c r="O182" s="70">
        <v>174</v>
      </c>
      <c r="P182" s="84">
        <v>0.15</v>
      </c>
      <c r="Q182" s="119"/>
      <c r="R182" s="119"/>
      <c r="S182" s="139">
        <v>315</v>
      </c>
      <c r="T182" s="70">
        <v>150</v>
      </c>
      <c r="U182" s="70">
        <v>3694</v>
      </c>
      <c r="V182" s="70">
        <v>19.3</v>
      </c>
      <c r="W182" s="70">
        <v>10.199999999999999</v>
      </c>
      <c r="X182" s="70">
        <v>38</v>
      </c>
      <c r="Y182" s="139">
        <v>34.299999999999997</v>
      </c>
      <c r="Z182" s="70">
        <v>92</v>
      </c>
      <c r="AA182" s="70">
        <v>1.3</v>
      </c>
      <c r="AB182" s="70">
        <v>0</v>
      </c>
      <c r="AC182" s="70">
        <v>0</v>
      </c>
      <c r="AD182" s="70">
        <v>0</v>
      </c>
      <c r="AE182" s="139">
        <v>0</v>
      </c>
      <c r="AF182" s="70">
        <v>0</v>
      </c>
      <c r="AG182" s="141">
        <v>0.5</v>
      </c>
      <c r="AH182" s="70">
        <v>6.8</v>
      </c>
      <c r="AI182" s="142">
        <v>4.3</v>
      </c>
      <c r="AJ182" s="143">
        <f t="shared" si="11"/>
        <v>224.16</v>
      </c>
      <c r="BY182" s="147"/>
    </row>
    <row r="183" spans="1:77" x14ac:dyDescent="0.3">
      <c r="A183" s="80" t="s">
        <v>339</v>
      </c>
      <c r="B183" s="50" t="s">
        <v>43</v>
      </c>
      <c r="C183" s="50" t="s">
        <v>10</v>
      </c>
      <c r="D183" s="50">
        <v>5</v>
      </c>
      <c r="E183" s="53"/>
      <c r="F183" s="53"/>
      <c r="G183" s="70">
        <v>189</v>
      </c>
      <c r="H183" s="99">
        <f t="shared" si="8"/>
        <v>0</v>
      </c>
      <c r="I183" s="70">
        <v>189</v>
      </c>
      <c r="J183" s="150">
        <v>300</v>
      </c>
      <c r="K183" s="99">
        <f t="shared" si="9"/>
        <v>-20</v>
      </c>
      <c r="L183" s="151">
        <v>280</v>
      </c>
      <c r="M183" s="70">
        <v>158</v>
      </c>
      <c r="N183" s="99">
        <f t="shared" si="10"/>
        <v>57</v>
      </c>
      <c r="O183" s="70">
        <v>215</v>
      </c>
      <c r="P183" s="84">
        <v>0.05</v>
      </c>
      <c r="Q183" s="119"/>
      <c r="R183" s="119"/>
      <c r="S183" s="139">
        <v>0</v>
      </c>
      <c r="T183" s="70">
        <v>0</v>
      </c>
      <c r="U183" s="70">
        <v>0</v>
      </c>
      <c r="V183" s="70">
        <v>0</v>
      </c>
      <c r="W183" s="70">
        <v>0</v>
      </c>
      <c r="X183" s="70">
        <v>0</v>
      </c>
      <c r="Y183" s="139">
        <v>0</v>
      </c>
      <c r="Z183" s="70">
        <v>0</v>
      </c>
      <c r="AA183" s="70">
        <v>0</v>
      </c>
      <c r="AB183" s="70">
        <v>18.600000000000001</v>
      </c>
      <c r="AC183" s="70">
        <v>245</v>
      </c>
      <c r="AD183" s="70">
        <v>1.2</v>
      </c>
      <c r="AE183" s="139">
        <v>22.8</v>
      </c>
      <c r="AF183" s="70">
        <v>0</v>
      </c>
      <c r="AG183" s="141">
        <v>0</v>
      </c>
      <c r="AH183" s="70">
        <v>0.2</v>
      </c>
      <c r="AI183" s="142">
        <v>0.2</v>
      </c>
      <c r="AJ183" s="143">
        <f t="shared" si="11"/>
        <v>31.3</v>
      </c>
      <c r="BY183" s="147"/>
    </row>
    <row r="184" spans="1:77" x14ac:dyDescent="0.3">
      <c r="A184" s="80" t="s">
        <v>340</v>
      </c>
      <c r="B184" s="50" t="s">
        <v>45</v>
      </c>
      <c r="C184" s="50" t="s">
        <v>23</v>
      </c>
      <c r="D184" s="50">
        <v>10</v>
      </c>
      <c r="E184" s="53"/>
      <c r="F184" s="53"/>
      <c r="G184" s="70">
        <v>164</v>
      </c>
      <c r="H184" s="99">
        <f t="shared" si="8"/>
        <v>27</v>
      </c>
      <c r="I184" s="70">
        <v>191</v>
      </c>
      <c r="J184" s="150">
        <v>139</v>
      </c>
      <c r="K184" s="99">
        <f t="shared" si="9"/>
        <v>21</v>
      </c>
      <c r="L184" s="151">
        <v>160</v>
      </c>
      <c r="M184" s="70">
        <v>300</v>
      </c>
      <c r="N184" s="99">
        <f t="shared" si="10"/>
        <v>-125</v>
      </c>
      <c r="O184" s="70">
        <v>175</v>
      </c>
      <c r="P184" s="84">
        <v>0.57999999999999996</v>
      </c>
      <c r="Q184" s="119"/>
      <c r="R184" s="119"/>
      <c r="S184" s="139">
        <v>0</v>
      </c>
      <c r="T184" s="70">
        <v>0</v>
      </c>
      <c r="U184" s="70">
        <v>0</v>
      </c>
      <c r="V184" s="70">
        <v>0</v>
      </c>
      <c r="W184" s="70">
        <v>0</v>
      </c>
      <c r="X184" s="70">
        <v>0</v>
      </c>
      <c r="Y184" s="139">
        <v>0</v>
      </c>
      <c r="Z184" s="70">
        <v>0</v>
      </c>
      <c r="AA184" s="70">
        <v>0</v>
      </c>
      <c r="AB184" s="70">
        <v>45.2</v>
      </c>
      <c r="AC184" s="70">
        <v>528</v>
      </c>
      <c r="AD184" s="70">
        <v>4.5</v>
      </c>
      <c r="AE184" s="139">
        <v>0</v>
      </c>
      <c r="AF184" s="70">
        <v>0</v>
      </c>
      <c r="AG184" s="141">
        <v>0.2</v>
      </c>
      <c r="AH184" s="70">
        <v>0.9</v>
      </c>
      <c r="AI184" s="142">
        <v>0.5</v>
      </c>
      <c r="AJ184" s="143">
        <f t="shared" si="11"/>
        <v>79.2</v>
      </c>
      <c r="BY184" s="147"/>
    </row>
    <row r="185" spans="1:77" x14ac:dyDescent="0.3">
      <c r="A185" s="80" t="s">
        <v>341</v>
      </c>
      <c r="B185" s="50" t="s">
        <v>45</v>
      </c>
      <c r="C185" s="50" t="s">
        <v>22</v>
      </c>
      <c r="D185" s="50">
        <v>10</v>
      </c>
      <c r="E185" s="53"/>
      <c r="F185" s="53"/>
      <c r="G185" s="70">
        <v>163</v>
      </c>
      <c r="H185" s="99">
        <f t="shared" si="8"/>
        <v>31</v>
      </c>
      <c r="I185" s="70">
        <v>194</v>
      </c>
      <c r="J185" s="150">
        <v>231</v>
      </c>
      <c r="K185" s="99">
        <f t="shared" si="9"/>
        <v>-42</v>
      </c>
      <c r="L185" s="151">
        <v>189</v>
      </c>
      <c r="M185" s="70">
        <v>168</v>
      </c>
      <c r="N185" s="99">
        <f t="shared" si="10"/>
        <v>5</v>
      </c>
      <c r="O185" s="70">
        <v>173</v>
      </c>
      <c r="P185" s="84">
        <v>0.43</v>
      </c>
      <c r="Q185" s="119"/>
      <c r="R185" s="119"/>
      <c r="S185" s="139">
        <v>0</v>
      </c>
      <c r="T185" s="70">
        <v>0</v>
      </c>
      <c r="U185" s="70">
        <v>0</v>
      </c>
      <c r="V185" s="70">
        <v>0</v>
      </c>
      <c r="W185" s="70">
        <v>0</v>
      </c>
      <c r="X185" s="70">
        <v>0</v>
      </c>
      <c r="Y185" s="139">
        <v>0</v>
      </c>
      <c r="Z185" s="70">
        <v>0</v>
      </c>
      <c r="AA185" s="70">
        <v>0</v>
      </c>
      <c r="AB185" s="70">
        <v>49.1</v>
      </c>
      <c r="AC185" s="70">
        <v>569</v>
      </c>
      <c r="AD185" s="70">
        <v>3.8</v>
      </c>
      <c r="AE185" s="139">
        <v>0</v>
      </c>
      <c r="AF185" s="70">
        <v>0</v>
      </c>
      <c r="AG185" s="141">
        <v>0.2</v>
      </c>
      <c r="AH185" s="70">
        <v>0.6</v>
      </c>
      <c r="AI185" s="142">
        <v>0.4</v>
      </c>
      <c r="AJ185" s="143">
        <f t="shared" si="11"/>
        <v>79.3</v>
      </c>
      <c r="BY185" s="147"/>
    </row>
    <row r="186" spans="1:77" x14ac:dyDescent="0.3">
      <c r="A186" s="80" t="s">
        <v>342</v>
      </c>
      <c r="B186" s="50" t="s">
        <v>42</v>
      </c>
      <c r="C186" s="50" t="s">
        <v>16</v>
      </c>
      <c r="D186" s="50">
        <v>4</v>
      </c>
      <c r="E186" s="53"/>
      <c r="F186" s="53"/>
      <c r="G186" s="70">
        <v>300</v>
      </c>
      <c r="H186" s="99">
        <f t="shared" si="8"/>
        <v>-105</v>
      </c>
      <c r="I186" s="70">
        <v>195</v>
      </c>
      <c r="J186" s="150">
        <v>300</v>
      </c>
      <c r="K186" s="99">
        <f t="shared" si="9"/>
        <v>-65</v>
      </c>
      <c r="L186" s="151">
        <v>235</v>
      </c>
      <c r="M186" s="70">
        <v>300</v>
      </c>
      <c r="N186" s="99">
        <f t="shared" si="10"/>
        <v>-113</v>
      </c>
      <c r="O186" s="70">
        <v>187</v>
      </c>
      <c r="P186" s="84">
        <v>0</v>
      </c>
      <c r="Q186" s="119"/>
      <c r="R186" s="119"/>
      <c r="S186" s="139" t="s">
        <v>410</v>
      </c>
      <c r="T186" s="70" t="s">
        <v>410</v>
      </c>
      <c r="U186" s="70" t="s">
        <v>410</v>
      </c>
      <c r="V186" s="70" t="s">
        <v>410</v>
      </c>
      <c r="W186" s="70" t="s">
        <v>410</v>
      </c>
      <c r="X186" s="70" t="s">
        <v>410</v>
      </c>
      <c r="Y186" s="139" t="s">
        <v>410</v>
      </c>
      <c r="Z186" s="70" t="s">
        <v>410</v>
      </c>
      <c r="AA186" s="70" t="s">
        <v>410</v>
      </c>
      <c r="AB186" s="70" t="s">
        <v>410</v>
      </c>
      <c r="AC186" s="70" t="s">
        <v>410</v>
      </c>
      <c r="AD186" s="70" t="s">
        <v>410</v>
      </c>
      <c r="AE186" s="139" t="s">
        <v>410</v>
      </c>
      <c r="AF186" s="70" t="s">
        <v>410</v>
      </c>
      <c r="AG186" s="141" t="s">
        <v>410</v>
      </c>
      <c r="AH186" s="70" t="s">
        <v>410</v>
      </c>
      <c r="AI186" s="142" t="s">
        <v>410</v>
      </c>
      <c r="AJ186" s="143">
        <f t="shared" si="11"/>
        <v>0</v>
      </c>
      <c r="BY186" s="147"/>
    </row>
    <row r="187" spans="1:77" x14ac:dyDescent="0.3">
      <c r="A187" s="80" t="s">
        <v>343</v>
      </c>
      <c r="B187" s="50" t="s">
        <v>43</v>
      </c>
      <c r="C187" s="50" t="s">
        <v>32</v>
      </c>
      <c r="D187" s="50">
        <v>5</v>
      </c>
      <c r="E187" s="53"/>
      <c r="F187" s="53"/>
      <c r="G187" s="70">
        <v>196</v>
      </c>
      <c r="H187" s="99">
        <f t="shared" si="8"/>
        <v>2</v>
      </c>
      <c r="I187" s="70">
        <v>198</v>
      </c>
      <c r="J187" s="150">
        <v>300</v>
      </c>
      <c r="K187" s="99">
        <f t="shared" si="9"/>
        <v>-98</v>
      </c>
      <c r="L187" s="151">
        <v>202</v>
      </c>
      <c r="M187" s="70">
        <v>300</v>
      </c>
      <c r="N187" s="99">
        <f t="shared" si="10"/>
        <v>-97</v>
      </c>
      <c r="O187" s="70">
        <v>203</v>
      </c>
      <c r="P187" s="84">
        <v>0.02</v>
      </c>
      <c r="Q187" s="119"/>
      <c r="R187" s="119"/>
      <c r="S187" s="139">
        <v>0</v>
      </c>
      <c r="T187" s="70">
        <v>0</v>
      </c>
      <c r="U187" s="70">
        <v>0</v>
      </c>
      <c r="V187" s="70">
        <v>0</v>
      </c>
      <c r="W187" s="70">
        <v>0</v>
      </c>
      <c r="X187" s="70">
        <v>0</v>
      </c>
      <c r="Y187" s="139">
        <v>0</v>
      </c>
      <c r="Z187" s="70">
        <v>0</v>
      </c>
      <c r="AA187" s="70">
        <v>0</v>
      </c>
      <c r="AB187" s="70">
        <v>45.9</v>
      </c>
      <c r="AC187" s="70">
        <v>561</v>
      </c>
      <c r="AD187" s="70">
        <v>4.0999999999999996</v>
      </c>
      <c r="AE187" s="139">
        <v>0</v>
      </c>
      <c r="AF187" s="70">
        <v>0</v>
      </c>
      <c r="AG187" s="141">
        <v>0.2</v>
      </c>
      <c r="AH187" s="70">
        <v>0.5</v>
      </c>
      <c r="AI187" s="142">
        <v>0.3</v>
      </c>
      <c r="AJ187" s="143">
        <f t="shared" si="11"/>
        <v>80.500000000000014</v>
      </c>
      <c r="BY187" s="147"/>
    </row>
    <row r="188" spans="1:77" x14ac:dyDescent="0.3">
      <c r="A188" s="80" t="s">
        <v>344</v>
      </c>
      <c r="B188" s="50" t="s">
        <v>45</v>
      </c>
      <c r="C188" s="50" t="s">
        <v>20</v>
      </c>
      <c r="D188" s="50">
        <v>11</v>
      </c>
      <c r="E188" s="53"/>
      <c r="F188" s="53"/>
      <c r="G188" s="70">
        <v>198</v>
      </c>
      <c r="H188" s="99">
        <f t="shared" si="8"/>
        <v>1</v>
      </c>
      <c r="I188" s="70">
        <v>199</v>
      </c>
      <c r="J188" s="150">
        <v>248</v>
      </c>
      <c r="K188" s="99">
        <f t="shared" si="9"/>
        <v>27</v>
      </c>
      <c r="L188" s="151">
        <v>275</v>
      </c>
      <c r="M188" s="70">
        <v>188</v>
      </c>
      <c r="N188" s="99">
        <f t="shared" si="10"/>
        <v>112</v>
      </c>
      <c r="O188" s="70">
        <v>300</v>
      </c>
      <c r="P188" s="84">
        <v>0.04</v>
      </c>
      <c r="Q188" s="119"/>
      <c r="R188" s="119"/>
      <c r="S188" s="139">
        <v>0</v>
      </c>
      <c r="T188" s="70">
        <v>0</v>
      </c>
      <c r="U188" s="70">
        <v>0</v>
      </c>
      <c r="V188" s="70">
        <v>0</v>
      </c>
      <c r="W188" s="70">
        <v>0</v>
      </c>
      <c r="X188" s="70">
        <v>0</v>
      </c>
      <c r="Y188" s="139">
        <v>0</v>
      </c>
      <c r="Z188" s="70">
        <v>0</v>
      </c>
      <c r="AA188" s="70">
        <v>0</v>
      </c>
      <c r="AB188" s="70">
        <v>47.1</v>
      </c>
      <c r="AC188" s="70">
        <v>557</v>
      </c>
      <c r="AD188" s="70">
        <v>3.9</v>
      </c>
      <c r="AE188" s="139">
        <v>0</v>
      </c>
      <c r="AF188" s="70">
        <v>0</v>
      </c>
      <c r="AG188" s="141">
        <v>0.2</v>
      </c>
      <c r="AH188" s="70">
        <v>0.7</v>
      </c>
      <c r="AI188" s="142">
        <v>0.5</v>
      </c>
      <c r="AJ188" s="143">
        <f t="shared" si="11"/>
        <v>78.5</v>
      </c>
      <c r="BY188" s="147"/>
    </row>
    <row r="189" spans="1:77" x14ac:dyDescent="0.3">
      <c r="A189" s="80" t="s">
        <v>345</v>
      </c>
      <c r="B189" s="50" t="s">
        <v>45</v>
      </c>
      <c r="C189" s="50" t="s">
        <v>29</v>
      </c>
      <c r="D189" s="50">
        <v>4</v>
      </c>
      <c r="E189" s="53"/>
      <c r="F189" s="53"/>
      <c r="G189" s="70">
        <v>195</v>
      </c>
      <c r="H189" s="99">
        <f t="shared" si="8"/>
        <v>6</v>
      </c>
      <c r="I189" s="70">
        <v>201</v>
      </c>
      <c r="J189" s="150">
        <v>226</v>
      </c>
      <c r="K189" s="99">
        <f t="shared" si="9"/>
        <v>6</v>
      </c>
      <c r="L189" s="151">
        <v>232</v>
      </c>
      <c r="M189" s="70">
        <v>300</v>
      </c>
      <c r="N189" s="99">
        <f t="shared" si="10"/>
        <v>-68</v>
      </c>
      <c r="O189" s="70">
        <v>232</v>
      </c>
      <c r="P189" s="84">
        <v>0.15</v>
      </c>
      <c r="Q189" s="119"/>
      <c r="R189" s="119"/>
      <c r="S189" s="139">
        <v>0</v>
      </c>
      <c r="T189" s="70">
        <v>0</v>
      </c>
      <c r="U189" s="70">
        <v>0</v>
      </c>
      <c r="V189" s="70">
        <v>0</v>
      </c>
      <c r="W189" s="70">
        <v>0</v>
      </c>
      <c r="X189" s="70">
        <v>0</v>
      </c>
      <c r="Y189" s="139">
        <v>0</v>
      </c>
      <c r="Z189" s="70">
        <v>0</v>
      </c>
      <c r="AA189" s="70">
        <v>0</v>
      </c>
      <c r="AB189" s="70">
        <v>50.9</v>
      </c>
      <c r="AC189" s="70">
        <v>619</v>
      </c>
      <c r="AD189" s="70">
        <v>3.2</v>
      </c>
      <c r="AE189" s="139">
        <v>0</v>
      </c>
      <c r="AF189" s="70">
        <v>0</v>
      </c>
      <c r="AG189" s="141">
        <v>0.1</v>
      </c>
      <c r="AH189" s="70">
        <v>0.8</v>
      </c>
      <c r="AI189" s="142">
        <v>0.5</v>
      </c>
      <c r="AJ189" s="143">
        <f t="shared" si="11"/>
        <v>80.3</v>
      </c>
      <c r="BY189" s="147"/>
    </row>
    <row r="190" spans="1:77" x14ac:dyDescent="0.3">
      <c r="A190" s="80" t="s">
        <v>346</v>
      </c>
      <c r="B190" s="50" t="s">
        <v>44</v>
      </c>
      <c r="C190" s="50" t="s">
        <v>22</v>
      </c>
      <c r="D190" s="50">
        <v>10</v>
      </c>
      <c r="E190" s="53"/>
      <c r="F190" s="53"/>
      <c r="G190" s="70">
        <v>170</v>
      </c>
      <c r="H190" s="99">
        <f t="shared" si="8"/>
        <v>32</v>
      </c>
      <c r="I190" s="70">
        <v>202</v>
      </c>
      <c r="J190" s="150">
        <v>300</v>
      </c>
      <c r="K190" s="99">
        <f t="shared" si="9"/>
        <v>-102</v>
      </c>
      <c r="L190" s="151">
        <v>198</v>
      </c>
      <c r="M190" s="70">
        <v>300</v>
      </c>
      <c r="N190" s="99">
        <f t="shared" si="10"/>
        <v>-115</v>
      </c>
      <c r="O190" s="70">
        <v>185</v>
      </c>
      <c r="P190" s="84">
        <v>0.08</v>
      </c>
      <c r="Q190" s="119"/>
      <c r="R190" s="119"/>
      <c r="S190" s="139">
        <v>311</v>
      </c>
      <c r="T190" s="70">
        <v>150</v>
      </c>
      <c r="U190" s="70">
        <v>3611</v>
      </c>
      <c r="V190" s="70">
        <v>17.5</v>
      </c>
      <c r="W190" s="70">
        <v>17.2</v>
      </c>
      <c r="X190" s="70">
        <v>28.6</v>
      </c>
      <c r="Y190" s="139">
        <v>52.5</v>
      </c>
      <c r="Z190" s="70">
        <v>249</v>
      </c>
      <c r="AA190" s="70">
        <v>0.9</v>
      </c>
      <c r="AB190" s="70">
        <v>0</v>
      </c>
      <c r="AC190" s="70">
        <v>0</v>
      </c>
      <c r="AD190" s="70">
        <v>0</v>
      </c>
      <c r="AE190" s="139">
        <v>0</v>
      </c>
      <c r="AF190" s="70">
        <v>0</v>
      </c>
      <c r="AG190" s="141">
        <v>0.4</v>
      </c>
      <c r="AH190" s="70">
        <v>9.8000000000000007</v>
      </c>
      <c r="AI190" s="142">
        <v>6.2</v>
      </c>
      <c r="AJ190" s="143">
        <f t="shared" si="11"/>
        <v>215.94000000000003</v>
      </c>
      <c r="BY190" s="147"/>
    </row>
    <row r="191" spans="1:77" x14ac:dyDescent="0.3">
      <c r="A191" s="80" t="s">
        <v>347</v>
      </c>
      <c r="B191" s="50" t="s">
        <v>43</v>
      </c>
      <c r="C191" s="50" t="s">
        <v>12</v>
      </c>
      <c r="D191" s="50">
        <v>10</v>
      </c>
      <c r="E191" s="53"/>
      <c r="F191" s="53"/>
      <c r="G191" s="70">
        <v>201</v>
      </c>
      <c r="H191" s="99">
        <f t="shared" si="8"/>
        <v>2</v>
      </c>
      <c r="I191" s="70">
        <v>203</v>
      </c>
      <c r="J191" s="150">
        <v>300</v>
      </c>
      <c r="K191" s="99">
        <f t="shared" si="9"/>
        <v>-164</v>
      </c>
      <c r="L191" s="151">
        <v>136</v>
      </c>
      <c r="M191" s="70">
        <v>300</v>
      </c>
      <c r="N191" s="99">
        <f t="shared" si="10"/>
        <v>-101</v>
      </c>
      <c r="O191" s="70">
        <v>199</v>
      </c>
      <c r="P191" s="84">
        <v>0.02</v>
      </c>
      <c r="Q191" s="119"/>
      <c r="R191" s="119"/>
      <c r="S191" s="139">
        <v>0</v>
      </c>
      <c r="T191" s="70">
        <v>0</v>
      </c>
      <c r="U191" s="70">
        <v>0</v>
      </c>
      <c r="V191" s="70">
        <v>0</v>
      </c>
      <c r="W191" s="70">
        <v>0</v>
      </c>
      <c r="X191" s="70">
        <v>0</v>
      </c>
      <c r="Y191" s="139">
        <v>0</v>
      </c>
      <c r="Z191" s="70">
        <v>0</v>
      </c>
      <c r="AA191" s="70">
        <v>0</v>
      </c>
      <c r="AB191" s="70">
        <v>1.6</v>
      </c>
      <c r="AC191" s="70">
        <v>21.1</v>
      </c>
      <c r="AD191" s="70">
        <v>0.2</v>
      </c>
      <c r="AE191" s="139">
        <v>0</v>
      </c>
      <c r="AF191" s="70">
        <v>0</v>
      </c>
      <c r="AG191" s="141">
        <v>0</v>
      </c>
      <c r="AH191" s="70">
        <v>0</v>
      </c>
      <c r="AI191" s="142">
        <v>0</v>
      </c>
      <c r="AJ191" s="143">
        <f t="shared" si="11"/>
        <v>3.3100000000000005</v>
      </c>
      <c r="BY191" s="147"/>
    </row>
    <row r="192" spans="1:77" x14ac:dyDescent="0.3">
      <c r="A192" s="80" t="s">
        <v>348</v>
      </c>
      <c r="B192" s="50" t="s">
        <v>43</v>
      </c>
      <c r="C192" s="50" t="s">
        <v>18</v>
      </c>
      <c r="D192" s="50">
        <v>9</v>
      </c>
      <c r="E192" s="53"/>
      <c r="F192" s="53"/>
      <c r="G192" s="70">
        <v>202</v>
      </c>
      <c r="H192" s="99">
        <f t="shared" si="8"/>
        <v>2</v>
      </c>
      <c r="I192" s="70">
        <v>204</v>
      </c>
      <c r="J192" s="150">
        <v>300</v>
      </c>
      <c r="K192" s="99">
        <f t="shared" si="9"/>
        <v>-43</v>
      </c>
      <c r="L192" s="151">
        <v>257</v>
      </c>
      <c r="M192" s="70">
        <v>300</v>
      </c>
      <c r="N192" s="99">
        <f t="shared" si="10"/>
        <v>-53</v>
      </c>
      <c r="O192" s="70">
        <v>247</v>
      </c>
      <c r="P192" s="84">
        <v>0.04</v>
      </c>
      <c r="Q192" s="119"/>
      <c r="R192" s="119"/>
      <c r="S192" s="139">
        <v>0</v>
      </c>
      <c r="T192" s="70">
        <v>0</v>
      </c>
      <c r="U192" s="70">
        <v>0</v>
      </c>
      <c r="V192" s="70">
        <v>0</v>
      </c>
      <c r="W192" s="70">
        <v>0</v>
      </c>
      <c r="X192" s="70">
        <v>0</v>
      </c>
      <c r="Y192" s="139">
        <v>0</v>
      </c>
      <c r="Z192" s="70">
        <v>0</v>
      </c>
      <c r="AA192" s="70">
        <v>0</v>
      </c>
      <c r="AB192" s="70">
        <v>54</v>
      </c>
      <c r="AC192" s="70">
        <v>773</v>
      </c>
      <c r="AD192" s="70">
        <v>2.9</v>
      </c>
      <c r="AE192" s="139">
        <v>0</v>
      </c>
      <c r="AF192" s="70">
        <v>0</v>
      </c>
      <c r="AG192" s="141">
        <v>0</v>
      </c>
      <c r="AH192" s="70">
        <v>0.3</v>
      </c>
      <c r="AI192" s="142">
        <v>0.2</v>
      </c>
      <c r="AJ192" s="143">
        <f t="shared" si="11"/>
        <v>94.299999999999983</v>
      </c>
      <c r="BY192" s="147"/>
    </row>
    <row r="193" spans="1:77" x14ac:dyDescent="0.3">
      <c r="A193" s="80" t="s">
        <v>349</v>
      </c>
      <c r="B193" s="50" t="s">
        <v>45</v>
      </c>
      <c r="C193" s="50" t="s">
        <v>47</v>
      </c>
      <c r="D193" s="50">
        <v>7</v>
      </c>
      <c r="E193" s="53"/>
      <c r="F193" s="53"/>
      <c r="G193" s="70">
        <v>206</v>
      </c>
      <c r="H193" s="99">
        <f t="shared" si="8"/>
        <v>0</v>
      </c>
      <c r="I193" s="70">
        <v>206</v>
      </c>
      <c r="J193" s="150">
        <v>300</v>
      </c>
      <c r="K193" s="99">
        <f t="shared" si="9"/>
        <v>-34</v>
      </c>
      <c r="L193" s="151">
        <v>266</v>
      </c>
      <c r="M193" s="70">
        <v>300</v>
      </c>
      <c r="N193" s="99">
        <f t="shared" si="10"/>
        <v>-64</v>
      </c>
      <c r="O193" s="70">
        <v>236</v>
      </c>
      <c r="P193" s="84">
        <v>0.02</v>
      </c>
      <c r="Q193" s="119"/>
      <c r="R193" s="119"/>
      <c r="S193" s="139">
        <v>0</v>
      </c>
      <c r="T193" s="70">
        <v>0</v>
      </c>
      <c r="U193" s="70">
        <v>0</v>
      </c>
      <c r="V193" s="70">
        <v>0</v>
      </c>
      <c r="W193" s="70">
        <v>0</v>
      </c>
      <c r="X193" s="70">
        <v>0</v>
      </c>
      <c r="Y193" s="139">
        <v>0</v>
      </c>
      <c r="Z193" s="70">
        <v>0</v>
      </c>
      <c r="AA193" s="70">
        <v>0</v>
      </c>
      <c r="AB193" s="70">
        <v>23.5</v>
      </c>
      <c r="AC193" s="70">
        <v>274</v>
      </c>
      <c r="AD193" s="70">
        <v>1.8</v>
      </c>
      <c r="AE193" s="139">
        <v>0</v>
      </c>
      <c r="AF193" s="70">
        <v>0</v>
      </c>
      <c r="AG193" s="141">
        <v>0</v>
      </c>
      <c r="AH193" s="70">
        <v>0.1</v>
      </c>
      <c r="AI193" s="142">
        <v>0.1</v>
      </c>
      <c r="AJ193" s="143">
        <f t="shared" si="11"/>
        <v>38</v>
      </c>
      <c r="BY193" s="147"/>
    </row>
    <row r="194" spans="1:77" x14ac:dyDescent="0.3">
      <c r="A194" s="80" t="s">
        <v>350</v>
      </c>
      <c r="B194" s="50" t="s">
        <v>43</v>
      </c>
      <c r="C194" s="50" t="s">
        <v>27</v>
      </c>
      <c r="D194" s="50">
        <v>12</v>
      </c>
      <c r="E194" s="53"/>
      <c r="F194" s="53"/>
      <c r="G194" s="70">
        <v>167</v>
      </c>
      <c r="H194" s="99">
        <f t="shared" si="8"/>
        <v>42</v>
      </c>
      <c r="I194" s="70">
        <v>209</v>
      </c>
      <c r="J194" s="150">
        <v>220</v>
      </c>
      <c r="K194" s="99">
        <f t="shared" si="9"/>
        <v>-1</v>
      </c>
      <c r="L194" s="151">
        <v>219</v>
      </c>
      <c r="M194" s="70">
        <v>300</v>
      </c>
      <c r="N194" s="99">
        <f t="shared" si="10"/>
        <v>-109</v>
      </c>
      <c r="O194" s="70">
        <v>191</v>
      </c>
      <c r="P194" s="84">
        <v>0.16</v>
      </c>
      <c r="Q194" s="119"/>
      <c r="R194" s="119"/>
      <c r="S194" s="139">
        <v>0</v>
      </c>
      <c r="T194" s="70">
        <v>0</v>
      </c>
      <c r="U194" s="70">
        <v>0</v>
      </c>
      <c r="V194" s="70">
        <v>0</v>
      </c>
      <c r="W194" s="70">
        <v>0</v>
      </c>
      <c r="X194" s="70">
        <v>0</v>
      </c>
      <c r="Y194" s="139">
        <v>0</v>
      </c>
      <c r="Z194" s="70">
        <v>0</v>
      </c>
      <c r="AA194" s="70">
        <v>0</v>
      </c>
      <c r="AB194" s="70">
        <v>46.1</v>
      </c>
      <c r="AC194" s="70">
        <v>597</v>
      </c>
      <c r="AD194" s="70">
        <v>4.2</v>
      </c>
      <c r="AE194" s="139">
        <v>0</v>
      </c>
      <c r="AF194" s="70">
        <v>0</v>
      </c>
      <c r="AG194" s="141">
        <v>0.2</v>
      </c>
      <c r="AH194" s="70">
        <v>0.5</v>
      </c>
      <c r="AI194" s="142">
        <v>0.3</v>
      </c>
      <c r="AJ194" s="143">
        <f t="shared" si="11"/>
        <v>84.700000000000017</v>
      </c>
      <c r="BY194" s="147"/>
    </row>
    <row r="195" spans="1:77" x14ac:dyDescent="0.3">
      <c r="A195" s="80" t="s">
        <v>351</v>
      </c>
      <c r="B195" s="50" t="s">
        <v>45</v>
      </c>
      <c r="C195" s="50" t="s">
        <v>28</v>
      </c>
      <c r="D195" s="50">
        <v>9</v>
      </c>
      <c r="E195" s="53"/>
      <c r="F195" s="53"/>
      <c r="G195" s="70">
        <v>214</v>
      </c>
      <c r="H195" s="99">
        <f t="shared" si="8"/>
        <v>-3</v>
      </c>
      <c r="I195" s="70">
        <v>211</v>
      </c>
      <c r="J195" s="150">
        <v>300</v>
      </c>
      <c r="K195" s="99">
        <f t="shared" si="9"/>
        <v>-88</v>
      </c>
      <c r="L195" s="151">
        <v>212</v>
      </c>
      <c r="M195" s="70">
        <v>300</v>
      </c>
      <c r="N195" s="99">
        <f t="shared" si="10"/>
        <v>-73</v>
      </c>
      <c r="O195" s="70">
        <v>227</v>
      </c>
      <c r="P195" s="84">
        <v>0.03</v>
      </c>
      <c r="Q195" s="119"/>
      <c r="R195" s="119"/>
      <c r="S195" s="139">
        <v>0</v>
      </c>
      <c r="T195" s="70">
        <v>0</v>
      </c>
      <c r="U195" s="70">
        <v>0</v>
      </c>
      <c r="V195" s="70">
        <v>0</v>
      </c>
      <c r="W195" s="70">
        <v>0</v>
      </c>
      <c r="X195" s="70">
        <v>0</v>
      </c>
      <c r="Y195" s="139">
        <v>0</v>
      </c>
      <c r="Z195" s="70">
        <v>0</v>
      </c>
      <c r="AA195" s="70">
        <v>0</v>
      </c>
      <c r="AB195" s="70">
        <v>15.7</v>
      </c>
      <c r="AC195" s="70">
        <v>213</v>
      </c>
      <c r="AD195" s="70">
        <v>2.2000000000000002</v>
      </c>
      <c r="AE195" s="139">
        <v>0</v>
      </c>
      <c r="AF195" s="70">
        <v>0</v>
      </c>
      <c r="AG195" s="141">
        <v>0</v>
      </c>
      <c r="AH195" s="70">
        <v>0.2</v>
      </c>
      <c r="AI195" s="142">
        <v>0.2</v>
      </c>
      <c r="AJ195" s="143">
        <f t="shared" si="11"/>
        <v>34.1</v>
      </c>
      <c r="BY195" s="147"/>
    </row>
    <row r="196" spans="1:77" x14ac:dyDescent="0.3">
      <c r="A196" s="80" t="s">
        <v>352</v>
      </c>
      <c r="B196" s="50" t="s">
        <v>43</v>
      </c>
      <c r="C196" s="50" t="s">
        <v>15</v>
      </c>
      <c r="D196" s="50">
        <v>9</v>
      </c>
      <c r="E196" s="53"/>
      <c r="F196" s="53"/>
      <c r="G196" s="70">
        <v>213</v>
      </c>
      <c r="H196" s="99">
        <f t="shared" si="8"/>
        <v>-1</v>
      </c>
      <c r="I196" s="70">
        <v>212</v>
      </c>
      <c r="J196" s="150">
        <v>209</v>
      </c>
      <c r="K196" s="99">
        <f t="shared" si="9"/>
        <v>-8</v>
      </c>
      <c r="L196" s="151">
        <v>201</v>
      </c>
      <c r="M196" s="70">
        <v>174</v>
      </c>
      <c r="N196" s="99">
        <f t="shared" si="10"/>
        <v>20</v>
      </c>
      <c r="O196" s="70">
        <v>194</v>
      </c>
      <c r="P196" s="84">
        <v>0.1</v>
      </c>
      <c r="Q196" s="119"/>
      <c r="R196" s="119"/>
      <c r="S196" s="139">
        <v>0</v>
      </c>
      <c r="T196" s="70">
        <v>0</v>
      </c>
      <c r="U196" s="70">
        <v>0</v>
      </c>
      <c r="V196" s="70">
        <v>0</v>
      </c>
      <c r="W196" s="70">
        <v>0</v>
      </c>
      <c r="X196" s="70">
        <v>0</v>
      </c>
      <c r="Y196" s="139">
        <v>0</v>
      </c>
      <c r="Z196" s="70">
        <v>0</v>
      </c>
      <c r="AA196" s="70">
        <v>0</v>
      </c>
      <c r="AB196" s="70">
        <v>63.7</v>
      </c>
      <c r="AC196" s="70">
        <v>755</v>
      </c>
      <c r="AD196" s="70">
        <v>3.5</v>
      </c>
      <c r="AE196" s="139">
        <v>0</v>
      </c>
      <c r="AF196" s="70">
        <v>0</v>
      </c>
      <c r="AG196" s="141">
        <v>0.1</v>
      </c>
      <c r="AH196" s="70">
        <v>1.1000000000000001</v>
      </c>
      <c r="AI196" s="142">
        <v>0.8</v>
      </c>
      <c r="AJ196" s="143">
        <f t="shared" si="11"/>
        <v>95.100000000000009</v>
      </c>
      <c r="BY196" s="147"/>
    </row>
    <row r="197" spans="1:77" x14ac:dyDescent="0.3">
      <c r="A197" s="80" t="s">
        <v>353</v>
      </c>
      <c r="B197" s="50" t="s">
        <v>43</v>
      </c>
      <c r="C197" s="50" t="s">
        <v>10</v>
      </c>
      <c r="D197" s="50">
        <v>5</v>
      </c>
      <c r="E197" s="53"/>
      <c r="F197" s="53"/>
      <c r="G197" s="70">
        <v>204</v>
      </c>
      <c r="H197" s="99">
        <f t="shared" ref="H197:H240" si="12">I197-G197</f>
        <v>9</v>
      </c>
      <c r="I197" s="70">
        <v>213</v>
      </c>
      <c r="J197" s="150">
        <v>238</v>
      </c>
      <c r="K197" s="99">
        <f t="shared" ref="K197:K240" si="13">L197-J197</f>
        <v>24</v>
      </c>
      <c r="L197" s="151">
        <v>262</v>
      </c>
      <c r="M197" s="70">
        <v>170</v>
      </c>
      <c r="N197" s="99">
        <f t="shared" ref="N197:N240" si="14">O197-M197</f>
        <v>44</v>
      </c>
      <c r="O197" s="70">
        <v>214</v>
      </c>
      <c r="P197" s="84">
        <v>0.06</v>
      </c>
      <c r="Q197" s="119"/>
      <c r="R197" s="119"/>
      <c r="S197" s="139">
        <v>0</v>
      </c>
      <c r="T197" s="70">
        <v>0</v>
      </c>
      <c r="U197" s="70">
        <v>0</v>
      </c>
      <c r="V197" s="70">
        <v>0</v>
      </c>
      <c r="W197" s="70">
        <v>0</v>
      </c>
      <c r="X197" s="70">
        <v>0</v>
      </c>
      <c r="Y197" s="139">
        <v>4</v>
      </c>
      <c r="Z197" s="70">
        <v>21.9</v>
      </c>
      <c r="AA197" s="70">
        <v>0</v>
      </c>
      <c r="AB197" s="70">
        <v>54.9</v>
      </c>
      <c r="AC197" s="70">
        <v>745</v>
      </c>
      <c r="AD197" s="70">
        <v>3</v>
      </c>
      <c r="AE197" s="139">
        <v>0</v>
      </c>
      <c r="AF197" s="70">
        <v>0</v>
      </c>
      <c r="AG197" s="141">
        <v>0</v>
      </c>
      <c r="AH197" s="70">
        <v>0.9</v>
      </c>
      <c r="AI197" s="142">
        <v>0.5</v>
      </c>
      <c r="AJ197" s="143">
        <f t="shared" si="11"/>
        <v>93.69</v>
      </c>
      <c r="BY197" s="147"/>
    </row>
    <row r="198" spans="1:77" x14ac:dyDescent="0.3">
      <c r="A198" s="80" t="s">
        <v>354</v>
      </c>
      <c r="B198" s="50" t="s">
        <v>45</v>
      </c>
      <c r="C198" s="50" t="s">
        <v>38</v>
      </c>
      <c r="D198" s="50">
        <v>9</v>
      </c>
      <c r="E198" s="53"/>
      <c r="F198" s="53"/>
      <c r="G198" s="70">
        <v>216</v>
      </c>
      <c r="H198" s="99">
        <f t="shared" si="12"/>
        <v>-2</v>
      </c>
      <c r="I198" s="70">
        <v>214</v>
      </c>
      <c r="J198" s="150">
        <v>300</v>
      </c>
      <c r="K198" s="99">
        <f t="shared" si="13"/>
        <v>-124</v>
      </c>
      <c r="L198" s="151">
        <v>176</v>
      </c>
      <c r="M198" s="70">
        <v>300</v>
      </c>
      <c r="N198" s="99">
        <f t="shared" si="14"/>
        <v>-123</v>
      </c>
      <c r="O198" s="70">
        <v>177</v>
      </c>
      <c r="P198" s="84">
        <v>0.03</v>
      </c>
      <c r="Q198" s="119"/>
      <c r="R198" s="119"/>
      <c r="S198" s="139">
        <v>0</v>
      </c>
      <c r="T198" s="70">
        <v>0</v>
      </c>
      <c r="U198" s="70">
        <v>0</v>
      </c>
      <c r="V198" s="70">
        <v>0</v>
      </c>
      <c r="W198" s="70">
        <v>0</v>
      </c>
      <c r="X198" s="70">
        <v>0</v>
      </c>
      <c r="Y198" s="139">
        <v>0</v>
      </c>
      <c r="Z198" s="70">
        <v>0</v>
      </c>
      <c r="AA198" s="70">
        <v>0</v>
      </c>
      <c r="AB198" s="70">
        <v>43</v>
      </c>
      <c r="AC198" s="70">
        <v>510</v>
      </c>
      <c r="AD198" s="70">
        <v>2.6</v>
      </c>
      <c r="AE198" s="139">
        <v>0</v>
      </c>
      <c r="AF198" s="70">
        <v>0</v>
      </c>
      <c r="AG198" s="141">
        <v>0</v>
      </c>
      <c r="AH198" s="70">
        <v>0.7</v>
      </c>
      <c r="AI198" s="142">
        <v>0.4</v>
      </c>
      <c r="AJ198" s="143">
        <f t="shared" ref="AJ198:AJ240" si="15">IFERROR($S198*$S$2+$T198*$T$2+IF($U$2=0,0,$U198/$U$2)+$V198*$V$2+$W198*$W$2+$X198*$X$2+$Y198*$Y$2+IF($Z$2=0,0,$Z198/$Z$2)+$AA$2*$AA198+$AB198*$AB$2+IF($AC$2=0,0,$AC198/$AC$2)+$AD198*$AD$2+IF($AE$2=0,0,$AE198/$AE$2)+$AF198*$AF$2+$AG198*$AG$2+$AH198*$AH$2+$AI198*$AI$2,0)</f>
        <v>65.8</v>
      </c>
      <c r="BY198" s="147"/>
    </row>
    <row r="199" spans="1:77" x14ac:dyDescent="0.3">
      <c r="A199" s="80" t="s">
        <v>355</v>
      </c>
      <c r="B199" s="50" t="s">
        <v>43</v>
      </c>
      <c r="C199" s="50" t="s">
        <v>23</v>
      </c>
      <c r="D199" s="50">
        <v>10</v>
      </c>
      <c r="E199" s="53"/>
      <c r="F199" s="53"/>
      <c r="G199" s="70">
        <v>208</v>
      </c>
      <c r="H199" s="99">
        <f t="shared" si="12"/>
        <v>7</v>
      </c>
      <c r="I199" s="70">
        <v>215</v>
      </c>
      <c r="J199" s="150">
        <v>300</v>
      </c>
      <c r="K199" s="99">
        <f t="shared" si="13"/>
        <v>-8</v>
      </c>
      <c r="L199" s="151">
        <v>292</v>
      </c>
      <c r="M199" s="70">
        <v>300</v>
      </c>
      <c r="N199" s="99">
        <f t="shared" si="14"/>
        <v>-44</v>
      </c>
      <c r="O199" s="70">
        <v>256</v>
      </c>
      <c r="P199" s="84">
        <v>0.06</v>
      </c>
      <c r="Q199" s="119"/>
      <c r="R199" s="119"/>
      <c r="S199" s="139">
        <v>0</v>
      </c>
      <c r="T199" s="70">
        <v>0</v>
      </c>
      <c r="U199" s="70">
        <v>0</v>
      </c>
      <c r="V199" s="70">
        <v>0</v>
      </c>
      <c r="W199" s="70">
        <v>0</v>
      </c>
      <c r="X199" s="70">
        <v>0</v>
      </c>
      <c r="Y199" s="139">
        <v>4.5999999999999996</v>
      </c>
      <c r="Z199" s="70">
        <v>25.1</v>
      </c>
      <c r="AA199" s="70">
        <v>0.1</v>
      </c>
      <c r="AB199" s="70">
        <v>30.2</v>
      </c>
      <c r="AC199" s="70">
        <v>380</v>
      </c>
      <c r="AD199" s="70">
        <v>2.4</v>
      </c>
      <c r="AE199" s="139">
        <v>185</v>
      </c>
      <c r="AF199" s="70">
        <v>0.3</v>
      </c>
      <c r="AG199" s="141">
        <v>0</v>
      </c>
      <c r="AH199" s="70">
        <v>0.2</v>
      </c>
      <c r="AI199" s="142">
        <v>0.2</v>
      </c>
      <c r="AJ199" s="143">
        <f t="shared" si="15"/>
        <v>56.91</v>
      </c>
      <c r="BY199" s="147"/>
    </row>
    <row r="200" spans="1:77" x14ac:dyDescent="0.3">
      <c r="A200" s="80" t="s">
        <v>356</v>
      </c>
      <c r="B200" s="50" t="s">
        <v>45</v>
      </c>
      <c r="C200" s="50" t="s">
        <v>39</v>
      </c>
      <c r="D200" s="50">
        <v>4</v>
      </c>
      <c r="E200" s="53"/>
      <c r="F200" s="53"/>
      <c r="G200" s="70">
        <v>218</v>
      </c>
      <c r="H200" s="99">
        <f t="shared" si="12"/>
        <v>1</v>
      </c>
      <c r="I200" s="70">
        <v>219</v>
      </c>
      <c r="J200" s="150">
        <v>300</v>
      </c>
      <c r="K200" s="99">
        <f t="shared" si="13"/>
        <v>-33</v>
      </c>
      <c r="L200" s="151">
        <v>267</v>
      </c>
      <c r="M200" s="70">
        <v>300</v>
      </c>
      <c r="N200" s="99">
        <f t="shared" si="14"/>
        <v>-74</v>
      </c>
      <c r="O200" s="70">
        <v>226</v>
      </c>
      <c r="P200" s="84">
        <v>0.06</v>
      </c>
      <c r="Q200" s="119"/>
      <c r="R200" s="119"/>
      <c r="S200" s="139">
        <v>0</v>
      </c>
      <c r="T200" s="70">
        <v>0</v>
      </c>
      <c r="U200" s="70">
        <v>0</v>
      </c>
      <c r="V200" s="70">
        <v>0</v>
      </c>
      <c r="W200" s="70">
        <v>0</v>
      </c>
      <c r="X200" s="70">
        <v>0</v>
      </c>
      <c r="Y200" s="139">
        <v>0</v>
      </c>
      <c r="Z200" s="70">
        <v>0</v>
      </c>
      <c r="AA200" s="70">
        <v>0</v>
      </c>
      <c r="AB200" s="70">
        <v>30.3</v>
      </c>
      <c r="AC200" s="70">
        <v>342</v>
      </c>
      <c r="AD200" s="70">
        <v>3.5</v>
      </c>
      <c r="AE200" s="139">
        <v>0</v>
      </c>
      <c r="AF200" s="70">
        <v>0</v>
      </c>
      <c r="AG200" s="141">
        <v>0.1</v>
      </c>
      <c r="AH200" s="70">
        <v>0.3</v>
      </c>
      <c r="AI200" s="142">
        <v>0.2</v>
      </c>
      <c r="AJ200" s="143">
        <f t="shared" si="15"/>
        <v>55.000000000000007</v>
      </c>
      <c r="BY200" s="147"/>
    </row>
    <row r="201" spans="1:77" x14ac:dyDescent="0.3">
      <c r="A201" s="80" t="s">
        <v>357</v>
      </c>
      <c r="B201" s="50" t="s">
        <v>45</v>
      </c>
      <c r="C201" s="50" t="s">
        <v>14</v>
      </c>
      <c r="D201" s="50">
        <v>4</v>
      </c>
      <c r="E201" s="53"/>
      <c r="F201" s="53"/>
      <c r="G201" s="70">
        <v>219</v>
      </c>
      <c r="H201" s="99">
        <f t="shared" si="12"/>
        <v>1</v>
      </c>
      <c r="I201" s="70">
        <v>220</v>
      </c>
      <c r="J201" s="150">
        <v>300</v>
      </c>
      <c r="K201" s="99">
        <f t="shared" si="13"/>
        <v>-27</v>
      </c>
      <c r="L201" s="151">
        <v>273</v>
      </c>
      <c r="M201" s="70">
        <v>300</v>
      </c>
      <c r="N201" s="99">
        <f t="shared" si="14"/>
        <v>-92</v>
      </c>
      <c r="O201" s="70">
        <v>208</v>
      </c>
      <c r="P201" s="84">
        <v>0.03</v>
      </c>
      <c r="Q201" s="119"/>
      <c r="R201" s="119"/>
      <c r="S201" s="139">
        <v>0</v>
      </c>
      <c r="T201" s="70">
        <v>0</v>
      </c>
      <c r="U201" s="70">
        <v>0</v>
      </c>
      <c r="V201" s="70">
        <v>0</v>
      </c>
      <c r="W201" s="70">
        <v>0</v>
      </c>
      <c r="X201" s="70">
        <v>0</v>
      </c>
      <c r="Y201" s="139">
        <v>0</v>
      </c>
      <c r="Z201" s="70">
        <v>0</v>
      </c>
      <c r="AA201" s="70">
        <v>0</v>
      </c>
      <c r="AB201" s="70">
        <v>30.7</v>
      </c>
      <c r="AC201" s="70">
        <v>331</v>
      </c>
      <c r="AD201" s="70">
        <v>2.2999999999999998</v>
      </c>
      <c r="AE201" s="139">
        <v>0</v>
      </c>
      <c r="AF201" s="70">
        <v>0</v>
      </c>
      <c r="AG201" s="141">
        <v>0</v>
      </c>
      <c r="AH201" s="70">
        <v>1.1000000000000001</v>
      </c>
      <c r="AI201" s="142">
        <v>0.7</v>
      </c>
      <c r="AJ201" s="143">
        <f t="shared" si="15"/>
        <v>45.5</v>
      </c>
      <c r="BY201" s="147"/>
    </row>
    <row r="202" spans="1:77" x14ac:dyDescent="0.3">
      <c r="A202" s="80" t="s">
        <v>358</v>
      </c>
      <c r="B202" s="50" t="s">
        <v>45</v>
      </c>
      <c r="C202" s="50" t="s">
        <v>35</v>
      </c>
      <c r="D202" s="50">
        <v>7</v>
      </c>
      <c r="E202" s="53"/>
      <c r="F202" s="53"/>
      <c r="G202" s="70">
        <v>211</v>
      </c>
      <c r="H202" s="99">
        <f t="shared" si="12"/>
        <v>11</v>
      </c>
      <c r="I202" s="70">
        <v>222</v>
      </c>
      <c r="J202" s="150">
        <v>300</v>
      </c>
      <c r="K202" s="99">
        <f t="shared" si="13"/>
        <v>0</v>
      </c>
      <c r="L202" s="151">
        <v>300</v>
      </c>
      <c r="M202" s="70">
        <v>300</v>
      </c>
      <c r="N202" s="99">
        <f t="shared" si="14"/>
        <v>0</v>
      </c>
      <c r="O202" s="70">
        <v>300</v>
      </c>
      <c r="P202" s="84">
        <v>7.0000000000000007E-2</v>
      </c>
      <c r="Q202" s="119"/>
      <c r="R202" s="119"/>
      <c r="S202" s="139">
        <v>0</v>
      </c>
      <c r="T202" s="70">
        <v>0</v>
      </c>
      <c r="U202" s="70">
        <v>0</v>
      </c>
      <c r="V202" s="70">
        <v>0</v>
      </c>
      <c r="W202" s="70">
        <v>0</v>
      </c>
      <c r="X202" s="70">
        <v>0</v>
      </c>
      <c r="Y202" s="139">
        <v>0</v>
      </c>
      <c r="Z202" s="70">
        <v>0</v>
      </c>
      <c r="AA202" s="70">
        <v>0</v>
      </c>
      <c r="AB202" s="70">
        <v>26.2</v>
      </c>
      <c r="AC202" s="70">
        <v>308</v>
      </c>
      <c r="AD202" s="70">
        <v>2.8</v>
      </c>
      <c r="AE202" s="139">
        <v>0</v>
      </c>
      <c r="AF202" s="70">
        <v>0</v>
      </c>
      <c r="AG202" s="141">
        <v>0</v>
      </c>
      <c r="AH202" s="70">
        <v>0.3</v>
      </c>
      <c r="AI202" s="142">
        <v>0.2</v>
      </c>
      <c r="AJ202" s="143">
        <f t="shared" si="15"/>
        <v>47.199999999999996</v>
      </c>
      <c r="BY202" s="147"/>
    </row>
    <row r="203" spans="1:77" x14ac:dyDescent="0.3">
      <c r="A203" s="80" t="s">
        <v>359</v>
      </c>
      <c r="B203" s="50" t="s">
        <v>42</v>
      </c>
      <c r="C203" s="50" t="s">
        <v>24</v>
      </c>
      <c r="D203" s="50">
        <v>11</v>
      </c>
      <c r="E203" s="53"/>
      <c r="F203" s="53"/>
      <c r="G203" s="70">
        <v>220</v>
      </c>
      <c r="H203" s="99">
        <f t="shared" si="12"/>
        <v>4</v>
      </c>
      <c r="I203" s="70">
        <v>224</v>
      </c>
      <c r="J203" s="150">
        <v>300</v>
      </c>
      <c r="K203" s="99">
        <f t="shared" si="13"/>
        <v>-64</v>
      </c>
      <c r="L203" s="151">
        <v>236</v>
      </c>
      <c r="M203" s="70">
        <v>300</v>
      </c>
      <c r="N203" s="99">
        <f t="shared" si="14"/>
        <v>-88</v>
      </c>
      <c r="O203" s="70">
        <v>212</v>
      </c>
      <c r="P203" s="84">
        <v>0.02</v>
      </c>
      <c r="Q203" s="119"/>
      <c r="R203" s="119"/>
      <c r="S203" s="139">
        <v>0</v>
      </c>
      <c r="T203" s="70">
        <v>0</v>
      </c>
      <c r="U203" s="70">
        <v>0</v>
      </c>
      <c r="V203" s="70">
        <v>0</v>
      </c>
      <c r="W203" s="70">
        <v>0</v>
      </c>
      <c r="X203" s="70">
        <v>0</v>
      </c>
      <c r="Y203" s="139">
        <v>60.3</v>
      </c>
      <c r="Z203" s="70">
        <v>253</v>
      </c>
      <c r="AA203" s="70">
        <v>2.1</v>
      </c>
      <c r="AB203" s="70">
        <v>17.600000000000001</v>
      </c>
      <c r="AC203" s="70">
        <v>147</v>
      </c>
      <c r="AD203" s="70">
        <v>0.4</v>
      </c>
      <c r="AE203" s="139">
        <v>0</v>
      </c>
      <c r="AF203" s="70">
        <v>0</v>
      </c>
      <c r="AG203" s="141">
        <v>0</v>
      </c>
      <c r="AH203" s="70">
        <v>0.7</v>
      </c>
      <c r="AI203" s="142">
        <v>0.5</v>
      </c>
      <c r="AJ203" s="143">
        <f t="shared" si="15"/>
        <v>54.000000000000007</v>
      </c>
      <c r="BY203" s="147"/>
    </row>
    <row r="204" spans="1:77" x14ac:dyDescent="0.3">
      <c r="A204" s="80" t="s">
        <v>360</v>
      </c>
      <c r="B204" s="50" t="s">
        <v>43</v>
      </c>
      <c r="C204" s="50" t="s">
        <v>46</v>
      </c>
      <c r="D204" s="50">
        <v>4</v>
      </c>
      <c r="E204" s="53"/>
      <c r="F204" s="53"/>
      <c r="G204" s="70">
        <v>222</v>
      </c>
      <c r="H204" s="99">
        <f t="shared" si="12"/>
        <v>3</v>
      </c>
      <c r="I204" s="70">
        <v>225</v>
      </c>
      <c r="J204" s="150">
        <v>300</v>
      </c>
      <c r="K204" s="99">
        <f t="shared" si="13"/>
        <v>-106</v>
      </c>
      <c r="L204" s="151">
        <v>194</v>
      </c>
      <c r="M204" s="70">
        <v>300</v>
      </c>
      <c r="N204" s="99">
        <f t="shared" si="14"/>
        <v>-103</v>
      </c>
      <c r="O204" s="70">
        <v>197</v>
      </c>
      <c r="P204" s="84">
        <v>0.02</v>
      </c>
      <c r="Q204" s="119"/>
      <c r="R204" s="119"/>
      <c r="S204" s="139">
        <v>0</v>
      </c>
      <c r="T204" s="70">
        <v>0</v>
      </c>
      <c r="U204" s="70">
        <v>0</v>
      </c>
      <c r="V204" s="70">
        <v>0</v>
      </c>
      <c r="W204" s="70">
        <v>0</v>
      </c>
      <c r="X204" s="70">
        <v>0</v>
      </c>
      <c r="Y204" s="139">
        <v>0</v>
      </c>
      <c r="Z204" s="70">
        <v>0</v>
      </c>
      <c r="AA204" s="70">
        <v>0</v>
      </c>
      <c r="AB204" s="70">
        <v>35.799999999999997</v>
      </c>
      <c r="AC204" s="70">
        <v>394</v>
      </c>
      <c r="AD204" s="70">
        <v>1.7</v>
      </c>
      <c r="AE204" s="139">
        <v>0</v>
      </c>
      <c r="AF204" s="70">
        <v>0</v>
      </c>
      <c r="AG204" s="141">
        <v>0</v>
      </c>
      <c r="AH204" s="70">
        <v>0.6</v>
      </c>
      <c r="AI204" s="142">
        <v>0.3</v>
      </c>
      <c r="AJ204" s="143">
        <f t="shared" si="15"/>
        <v>48.999999999999993</v>
      </c>
      <c r="BY204" s="147"/>
    </row>
    <row r="205" spans="1:77" x14ac:dyDescent="0.3">
      <c r="A205" s="80" t="s">
        <v>361</v>
      </c>
      <c r="B205" s="50" t="s">
        <v>43</v>
      </c>
      <c r="C205" s="50" t="s">
        <v>24</v>
      </c>
      <c r="D205" s="50">
        <v>11</v>
      </c>
      <c r="E205" s="53"/>
      <c r="F205" s="53"/>
      <c r="G205" s="70">
        <v>223</v>
      </c>
      <c r="H205" s="99">
        <f t="shared" si="12"/>
        <v>3</v>
      </c>
      <c r="I205" s="70">
        <v>226</v>
      </c>
      <c r="J205" s="150">
        <v>300</v>
      </c>
      <c r="K205" s="99">
        <f t="shared" si="13"/>
        <v>0</v>
      </c>
      <c r="L205" s="151">
        <v>300</v>
      </c>
      <c r="M205" s="70">
        <v>300</v>
      </c>
      <c r="N205" s="99">
        <f t="shared" si="14"/>
        <v>0</v>
      </c>
      <c r="O205" s="70">
        <v>300</v>
      </c>
      <c r="P205" s="84">
        <v>0.02</v>
      </c>
      <c r="Q205" s="119"/>
      <c r="R205" s="119"/>
      <c r="S205" s="139">
        <v>0</v>
      </c>
      <c r="T205" s="70">
        <v>0</v>
      </c>
      <c r="U205" s="70">
        <v>0</v>
      </c>
      <c r="V205" s="70">
        <v>0</v>
      </c>
      <c r="W205" s="70">
        <v>0</v>
      </c>
      <c r="X205" s="70">
        <v>0</v>
      </c>
      <c r="Y205" s="139">
        <v>4.5999999999999996</v>
      </c>
      <c r="Z205" s="70">
        <v>25.7</v>
      </c>
      <c r="AA205" s="70">
        <v>0.2</v>
      </c>
      <c r="AB205" s="70">
        <v>51.5</v>
      </c>
      <c r="AC205" s="70">
        <v>627</v>
      </c>
      <c r="AD205" s="70">
        <v>2.2999999999999998</v>
      </c>
      <c r="AE205" s="139">
        <v>197</v>
      </c>
      <c r="AF205" s="70">
        <v>0.4</v>
      </c>
      <c r="AG205" s="141">
        <v>0</v>
      </c>
      <c r="AH205" s="70">
        <v>0.8</v>
      </c>
      <c r="AI205" s="142">
        <v>0.5</v>
      </c>
      <c r="AJ205" s="143">
        <f t="shared" si="15"/>
        <v>81.67</v>
      </c>
      <c r="BY205" s="147"/>
    </row>
    <row r="206" spans="1:77" x14ac:dyDescent="0.3">
      <c r="A206" s="80" t="s">
        <v>362</v>
      </c>
      <c r="B206" s="50" t="s">
        <v>45</v>
      </c>
      <c r="C206" s="50" t="s">
        <v>24</v>
      </c>
      <c r="D206" s="50">
        <v>11</v>
      </c>
      <c r="E206" s="53"/>
      <c r="F206" s="53"/>
      <c r="G206" s="70">
        <v>226</v>
      </c>
      <c r="H206" s="99">
        <f t="shared" si="12"/>
        <v>2</v>
      </c>
      <c r="I206" s="70">
        <v>228</v>
      </c>
      <c r="J206" s="150">
        <v>300</v>
      </c>
      <c r="K206" s="99">
        <f t="shared" si="13"/>
        <v>0</v>
      </c>
      <c r="L206" s="151">
        <v>300</v>
      </c>
      <c r="M206" s="70">
        <v>300</v>
      </c>
      <c r="N206" s="99">
        <f t="shared" si="14"/>
        <v>0</v>
      </c>
      <c r="O206" s="70">
        <v>300</v>
      </c>
      <c r="P206" s="84">
        <v>0.01</v>
      </c>
      <c r="Q206" s="119"/>
      <c r="R206" s="119"/>
      <c r="S206" s="139">
        <v>0</v>
      </c>
      <c r="T206" s="70">
        <v>0</v>
      </c>
      <c r="U206" s="70">
        <v>0</v>
      </c>
      <c r="V206" s="70">
        <v>0</v>
      </c>
      <c r="W206" s="70">
        <v>0</v>
      </c>
      <c r="X206" s="70">
        <v>0</v>
      </c>
      <c r="Y206" s="139">
        <v>0</v>
      </c>
      <c r="Z206" s="70">
        <v>0</v>
      </c>
      <c r="AA206" s="70">
        <v>0</v>
      </c>
      <c r="AB206" s="70">
        <v>26</v>
      </c>
      <c r="AC206" s="70">
        <v>327</v>
      </c>
      <c r="AD206" s="70">
        <v>2.4</v>
      </c>
      <c r="AE206" s="139">
        <v>0</v>
      </c>
      <c r="AF206" s="70">
        <v>0</v>
      </c>
      <c r="AG206" s="141">
        <v>0</v>
      </c>
      <c r="AH206" s="70">
        <v>0.3</v>
      </c>
      <c r="AI206" s="142">
        <v>0.2</v>
      </c>
      <c r="AJ206" s="143">
        <f t="shared" si="15"/>
        <v>46.7</v>
      </c>
      <c r="BY206" s="147"/>
    </row>
    <row r="207" spans="1:77" x14ac:dyDescent="0.3">
      <c r="A207" s="80" t="s">
        <v>363</v>
      </c>
      <c r="B207" s="50" t="s">
        <v>45</v>
      </c>
      <c r="C207" s="50" t="s">
        <v>12</v>
      </c>
      <c r="D207" s="50">
        <v>10</v>
      </c>
      <c r="E207" s="53"/>
      <c r="F207" s="53"/>
      <c r="G207" s="70">
        <v>228</v>
      </c>
      <c r="H207" s="99">
        <f t="shared" si="12"/>
        <v>1</v>
      </c>
      <c r="I207" s="70">
        <v>229</v>
      </c>
      <c r="J207" s="150">
        <v>300</v>
      </c>
      <c r="K207" s="99">
        <f t="shared" si="13"/>
        <v>0</v>
      </c>
      <c r="L207" s="151">
        <v>300</v>
      </c>
      <c r="M207" s="70">
        <v>300</v>
      </c>
      <c r="N207" s="99">
        <f t="shared" si="14"/>
        <v>0</v>
      </c>
      <c r="O207" s="70">
        <v>300</v>
      </c>
      <c r="P207" s="84">
        <v>0.01</v>
      </c>
      <c r="Q207" s="119"/>
      <c r="R207" s="119"/>
      <c r="S207" s="139">
        <v>0</v>
      </c>
      <c r="T207" s="70">
        <v>0</v>
      </c>
      <c r="U207" s="70">
        <v>0</v>
      </c>
      <c r="V207" s="70">
        <v>0</v>
      </c>
      <c r="W207" s="70">
        <v>0</v>
      </c>
      <c r="X207" s="70">
        <v>0</v>
      </c>
      <c r="Y207" s="139">
        <v>0</v>
      </c>
      <c r="Z207" s="70">
        <v>0</v>
      </c>
      <c r="AA207" s="70">
        <v>0</v>
      </c>
      <c r="AB207" s="70">
        <v>0</v>
      </c>
      <c r="AC207" s="70">
        <v>0</v>
      </c>
      <c r="AD207" s="70">
        <v>0</v>
      </c>
      <c r="AE207" s="139">
        <v>0</v>
      </c>
      <c r="AF207" s="70">
        <v>0</v>
      </c>
      <c r="AG207" s="141">
        <v>0</v>
      </c>
      <c r="AH207" s="70">
        <v>0</v>
      </c>
      <c r="AI207" s="142">
        <v>0</v>
      </c>
      <c r="AJ207" s="143">
        <f t="shared" si="15"/>
        <v>0</v>
      </c>
      <c r="BY207" s="147"/>
    </row>
    <row r="208" spans="1:77" x14ac:dyDescent="0.3">
      <c r="A208" s="80" t="s">
        <v>364</v>
      </c>
      <c r="B208" s="50" t="s">
        <v>43</v>
      </c>
      <c r="C208" s="50" t="s">
        <v>13</v>
      </c>
      <c r="D208" s="50">
        <v>11</v>
      </c>
      <c r="E208" s="53"/>
      <c r="F208" s="53"/>
      <c r="G208" s="70">
        <v>221</v>
      </c>
      <c r="H208" s="99">
        <f t="shared" si="12"/>
        <v>13</v>
      </c>
      <c r="I208" s="70">
        <v>234</v>
      </c>
      <c r="J208" s="150">
        <v>300</v>
      </c>
      <c r="K208" s="99">
        <f t="shared" si="13"/>
        <v>0</v>
      </c>
      <c r="L208" s="151">
        <v>300</v>
      </c>
      <c r="M208" s="70">
        <v>140</v>
      </c>
      <c r="N208" s="99">
        <f t="shared" si="14"/>
        <v>160</v>
      </c>
      <c r="O208" s="70">
        <v>300</v>
      </c>
      <c r="P208" s="84">
        <v>0.02</v>
      </c>
      <c r="Q208" s="119"/>
      <c r="R208" s="119"/>
      <c r="S208" s="139">
        <v>0</v>
      </c>
      <c r="T208" s="70">
        <v>0</v>
      </c>
      <c r="U208" s="70">
        <v>0</v>
      </c>
      <c r="V208" s="70">
        <v>0</v>
      </c>
      <c r="W208" s="70">
        <v>0</v>
      </c>
      <c r="X208" s="70">
        <v>0</v>
      </c>
      <c r="Y208" s="139">
        <v>0</v>
      </c>
      <c r="Z208" s="70">
        <v>0</v>
      </c>
      <c r="AA208" s="70">
        <v>0</v>
      </c>
      <c r="AB208" s="70">
        <v>27.2</v>
      </c>
      <c r="AC208" s="70">
        <v>347</v>
      </c>
      <c r="AD208" s="70">
        <v>2.8</v>
      </c>
      <c r="AE208" s="139">
        <v>0</v>
      </c>
      <c r="AF208" s="70">
        <v>0</v>
      </c>
      <c r="AG208" s="141">
        <v>0</v>
      </c>
      <c r="AH208" s="70">
        <v>0.2</v>
      </c>
      <c r="AI208" s="142">
        <v>0.2</v>
      </c>
      <c r="AJ208" s="143">
        <f t="shared" si="15"/>
        <v>51.1</v>
      </c>
      <c r="BY208" s="147"/>
    </row>
    <row r="209" spans="1:77" x14ac:dyDescent="0.3">
      <c r="A209" s="80" t="s">
        <v>365</v>
      </c>
      <c r="B209" s="50" t="s">
        <v>42</v>
      </c>
      <c r="C209" s="50" t="s">
        <v>47</v>
      </c>
      <c r="D209" s="50">
        <v>7</v>
      </c>
      <c r="E209" s="53"/>
      <c r="F209" s="53"/>
      <c r="G209" s="70">
        <v>231</v>
      </c>
      <c r="H209" s="99">
        <f t="shared" si="12"/>
        <v>4</v>
      </c>
      <c r="I209" s="70">
        <v>235</v>
      </c>
      <c r="J209" s="150">
        <v>300</v>
      </c>
      <c r="K209" s="99">
        <f t="shared" si="13"/>
        <v>0</v>
      </c>
      <c r="L209" s="151">
        <v>300</v>
      </c>
      <c r="M209" s="70">
        <v>300</v>
      </c>
      <c r="N209" s="99">
        <f t="shared" si="14"/>
        <v>0</v>
      </c>
      <c r="O209" s="70">
        <v>300</v>
      </c>
      <c r="P209" s="84">
        <v>0.03</v>
      </c>
      <c r="Q209" s="119"/>
      <c r="R209" s="119"/>
      <c r="S209" s="139">
        <v>0</v>
      </c>
      <c r="T209" s="70">
        <v>0</v>
      </c>
      <c r="U209" s="70">
        <v>0</v>
      </c>
      <c r="V209" s="70">
        <v>0</v>
      </c>
      <c r="W209" s="70">
        <v>0</v>
      </c>
      <c r="X209" s="70">
        <v>0</v>
      </c>
      <c r="Y209" s="139">
        <v>86.5</v>
      </c>
      <c r="Z209" s="70">
        <v>323</v>
      </c>
      <c r="AA209" s="70">
        <v>2.8</v>
      </c>
      <c r="AB209" s="70">
        <v>14.1</v>
      </c>
      <c r="AC209" s="70">
        <v>115</v>
      </c>
      <c r="AD209" s="70">
        <v>0.3</v>
      </c>
      <c r="AE209" s="139">
        <v>32.5</v>
      </c>
      <c r="AF209" s="70">
        <v>0</v>
      </c>
      <c r="AG209" s="141">
        <v>0</v>
      </c>
      <c r="AH209" s="70">
        <v>1</v>
      </c>
      <c r="AI209" s="142">
        <v>0.6</v>
      </c>
      <c r="AJ209" s="143">
        <f t="shared" si="15"/>
        <v>61.199999999999989</v>
      </c>
      <c r="BY209" s="147"/>
    </row>
    <row r="210" spans="1:77" x14ac:dyDescent="0.3">
      <c r="A210" s="80" t="s">
        <v>366</v>
      </c>
      <c r="B210" s="50" t="s">
        <v>43</v>
      </c>
      <c r="C210" s="50" t="s">
        <v>25</v>
      </c>
      <c r="D210" s="50">
        <v>10</v>
      </c>
      <c r="E210" s="53"/>
      <c r="F210" s="53"/>
      <c r="G210" s="70">
        <v>181</v>
      </c>
      <c r="H210" s="99">
        <f t="shared" si="12"/>
        <v>56</v>
      </c>
      <c r="I210" s="70">
        <v>237</v>
      </c>
      <c r="J210" s="150">
        <v>221</v>
      </c>
      <c r="K210" s="99">
        <f t="shared" si="13"/>
        <v>79</v>
      </c>
      <c r="L210" s="151">
        <v>300</v>
      </c>
      <c r="M210" s="70">
        <v>300</v>
      </c>
      <c r="N210" s="99">
        <f t="shared" si="14"/>
        <v>0</v>
      </c>
      <c r="O210" s="70">
        <v>300</v>
      </c>
      <c r="P210" s="84">
        <v>0.09</v>
      </c>
      <c r="Q210" s="119"/>
      <c r="R210" s="119"/>
      <c r="S210" s="139">
        <v>0</v>
      </c>
      <c r="T210" s="70">
        <v>0</v>
      </c>
      <c r="U210" s="70">
        <v>0</v>
      </c>
      <c r="V210" s="70">
        <v>0</v>
      </c>
      <c r="W210" s="70">
        <v>0</v>
      </c>
      <c r="X210" s="70">
        <v>0</v>
      </c>
      <c r="Y210" s="139">
        <v>0</v>
      </c>
      <c r="Z210" s="70">
        <v>0</v>
      </c>
      <c r="AA210" s="70">
        <v>0</v>
      </c>
      <c r="AB210" s="70">
        <v>10.8</v>
      </c>
      <c r="AC210" s="70">
        <v>150</v>
      </c>
      <c r="AD210" s="70">
        <v>1.2</v>
      </c>
      <c r="AE210" s="139">
        <v>0</v>
      </c>
      <c r="AF210" s="70">
        <v>0</v>
      </c>
      <c r="AG210" s="141">
        <v>0</v>
      </c>
      <c r="AH210" s="70">
        <v>0.2</v>
      </c>
      <c r="AI210" s="142">
        <v>0.2</v>
      </c>
      <c r="AJ210" s="143">
        <f t="shared" si="15"/>
        <v>21.8</v>
      </c>
      <c r="BY210" s="147"/>
    </row>
    <row r="211" spans="1:77" x14ac:dyDescent="0.3">
      <c r="A211" s="80" t="s">
        <v>367</v>
      </c>
      <c r="B211" s="50" t="s">
        <v>43</v>
      </c>
      <c r="C211" s="50" t="s">
        <v>37</v>
      </c>
      <c r="D211" s="50">
        <v>11</v>
      </c>
      <c r="E211" s="53"/>
      <c r="F211" s="53"/>
      <c r="G211" s="70">
        <v>233</v>
      </c>
      <c r="H211" s="99">
        <f t="shared" si="12"/>
        <v>5</v>
      </c>
      <c r="I211" s="70">
        <v>238</v>
      </c>
      <c r="J211" s="150">
        <v>300</v>
      </c>
      <c r="K211" s="99">
        <f t="shared" si="13"/>
        <v>0</v>
      </c>
      <c r="L211" s="151">
        <v>300</v>
      </c>
      <c r="M211" s="70">
        <v>300</v>
      </c>
      <c r="N211" s="99">
        <f t="shared" si="14"/>
        <v>0</v>
      </c>
      <c r="O211" s="70">
        <v>300</v>
      </c>
      <c r="P211" s="84">
        <v>0.03</v>
      </c>
      <c r="Q211" s="119"/>
      <c r="R211" s="119"/>
      <c r="S211" s="139">
        <v>0</v>
      </c>
      <c r="T211" s="70">
        <v>0</v>
      </c>
      <c r="U211" s="70">
        <v>0</v>
      </c>
      <c r="V211" s="70">
        <v>0</v>
      </c>
      <c r="W211" s="70">
        <v>0</v>
      </c>
      <c r="X211" s="70">
        <v>0</v>
      </c>
      <c r="Y211" s="139">
        <v>0</v>
      </c>
      <c r="Z211" s="70">
        <v>0</v>
      </c>
      <c r="AA211" s="70">
        <v>0</v>
      </c>
      <c r="AB211" s="70">
        <v>9</v>
      </c>
      <c r="AC211" s="70">
        <v>120</v>
      </c>
      <c r="AD211" s="70">
        <v>0.9</v>
      </c>
      <c r="AE211" s="139">
        <v>0</v>
      </c>
      <c r="AF211" s="70">
        <v>0</v>
      </c>
      <c r="AG211" s="141">
        <v>0</v>
      </c>
      <c r="AH211" s="70">
        <v>0</v>
      </c>
      <c r="AI211" s="142">
        <v>0</v>
      </c>
      <c r="AJ211" s="143">
        <f t="shared" si="15"/>
        <v>17.399999999999999</v>
      </c>
      <c r="BY211" s="147"/>
    </row>
    <row r="212" spans="1:77" x14ac:dyDescent="0.3">
      <c r="A212" s="80" t="s">
        <v>368</v>
      </c>
      <c r="B212" s="50" t="s">
        <v>42</v>
      </c>
      <c r="C212" s="50" t="s">
        <v>27</v>
      </c>
      <c r="D212" s="50">
        <v>12</v>
      </c>
      <c r="E212" s="53"/>
      <c r="F212" s="53"/>
      <c r="G212" s="70">
        <v>235</v>
      </c>
      <c r="H212" s="99">
        <f t="shared" si="12"/>
        <v>5</v>
      </c>
      <c r="I212" s="70">
        <v>240</v>
      </c>
      <c r="J212" s="150">
        <v>300</v>
      </c>
      <c r="K212" s="99">
        <f t="shared" si="13"/>
        <v>0</v>
      </c>
      <c r="L212" s="151">
        <v>300</v>
      </c>
      <c r="M212" s="70">
        <v>300</v>
      </c>
      <c r="N212" s="99">
        <f t="shared" si="14"/>
        <v>0</v>
      </c>
      <c r="O212" s="70">
        <v>300</v>
      </c>
      <c r="P212" s="84">
        <v>0.03</v>
      </c>
      <c r="Q212" s="119"/>
      <c r="R212" s="119"/>
      <c r="S212" s="139">
        <v>0</v>
      </c>
      <c r="T212" s="70">
        <v>0</v>
      </c>
      <c r="U212" s="70">
        <v>0</v>
      </c>
      <c r="V212" s="70">
        <v>0</v>
      </c>
      <c r="W212" s="70">
        <v>0</v>
      </c>
      <c r="X212" s="70">
        <v>0</v>
      </c>
      <c r="Y212" s="139">
        <v>55.6</v>
      </c>
      <c r="Z212" s="70">
        <v>222</v>
      </c>
      <c r="AA212" s="70">
        <v>3.3</v>
      </c>
      <c r="AB212" s="70">
        <v>22.3</v>
      </c>
      <c r="AC212" s="70">
        <v>181</v>
      </c>
      <c r="AD212" s="70">
        <v>0.7</v>
      </c>
      <c r="AE212" s="139">
        <v>0</v>
      </c>
      <c r="AF212" s="70">
        <v>0</v>
      </c>
      <c r="AG212" s="141">
        <v>0.1</v>
      </c>
      <c r="AH212" s="70">
        <v>0.5</v>
      </c>
      <c r="AI212" s="142">
        <v>0.3</v>
      </c>
      <c r="AJ212" s="143">
        <f t="shared" si="15"/>
        <v>63.9</v>
      </c>
      <c r="BY212" s="147"/>
    </row>
    <row r="213" spans="1:77" x14ac:dyDescent="0.3">
      <c r="A213" s="80" t="s">
        <v>369</v>
      </c>
      <c r="B213" s="50" t="s">
        <v>42</v>
      </c>
      <c r="C213" s="50" t="s">
        <v>26</v>
      </c>
      <c r="D213" s="50">
        <v>12</v>
      </c>
      <c r="E213" s="53"/>
      <c r="F213" s="53"/>
      <c r="G213" s="70">
        <v>154</v>
      </c>
      <c r="H213" s="99">
        <f t="shared" si="12"/>
        <v>87</v>
      </c>
      <c r="I213" s="70">
        <v>241</v>
      </c>
      <c r="J213" s="150">
        <v>146</v>
      </c>
      <c r="K213" s="99">
        <f t="shared" si="13"/>
        <v>154</v>
      </c>
      <c r="L213" s="151">
        <v>300</v>
      </c>
      <c r="M213" s="70">
        <v>159</v>
      </c>
      <c r="N213" s="99">
        <f t="shared" si="14"/>
        <v>141</v>
      </c>
      <c r="O213" s="70">
        <v>300</v>
      </c>
      <c r="P213" s="84">
        <v>0.23</v>
      </c>
      <c r="Q213" s="119"/>
      <c r="R213" s="119"/>
      <c r="S213" s="139">
        <v>0</v>
      </c>
      <c r="T213" s="70">
        <v>0</v>
      </c>
      <c r="U213" s="70">
        <v>0</v>
      </c>
      <c r="V213" s="70">
        <v>0</v>
      </c>
      <c r="W213" s="70">
        <v>0</v>
      </c>
      <c r="X213" s="70">
        <v>0</v>
      </c>
      <c r="Y213" s="139">
        <v>115</v>
      </c>
      <c r="Z213" s="70">
        <v>528</v>
      </c>
      <c r="AA213" s="70">
        <v>1.9</v>
      </c>
      <c r="AB213" s="70">
        <v>2.2000000000000002</v>
      </c>
      <c r="AC213" s="70">
        <v>17.5</v>
      </c>
      <c r="AD213" s="70">
        <v>0</v>
      </c>
      <c r="AE213" s="139">
        <v>0</v>
      </c>
      <c r="AF213" s="70">
        <v>0</v>
      </c>
      <c r="AG213" s="141">
        <v>0</v>
      </c>
      <c r="AH213" s="70">
        <v>1.7</v>
      </c>
      <c r="AI213" s="142">
        <v>1.1000000000000001</v>
      </c>
      <c r="AJ213" s="143">
        <f t="shared" si="15"/>
        <v>63.749999999999986</v>
      </c>
      <c r="BY213" s="147"/>
    </row>
    <row r="214" spans="1:77" x14ac:dyDescent="0.3">
      <c r="A214" s="80" t="s">
        <v>370</v>
      </c>
      <c r="B214" s="50" t="s">
        <v>42</v>
      </c>
      <c r="C214" s="50" t="s">
        <v>46</v>
      </c>
      <c r="D214" s="50">
        <v>4</v>
      </c>
      <c r="E214" s="53"/>
      <c r="F214" s="53"/>
      <c r="G214" s="70">
        <v>237</v>
      </c>
      <c r="H214" s="99">
        <f t="shared" si="12"/>
        <v>5</v>
      </c>
      <c r="I214" s="70">
        <v>242</v>
      </c>
      <c r="J214" s="150">
        <v>300</v>
      </c>
      <c r="K214" s="99">
        <f t="shared" si="13"/>
        <v>0</v>
      </c>
      <c r="L214" s="151">
        <v>300</v>
      </c>
      <c r="M214" s="70">
        <v>300</v>
      </c>
      <c r="N214" s="99">
        <f t="shared" si="14"/>
        <v>0</v>
      </c>
      <c r="O214" s="70">
        <v>300</v>
      </c>
      <c r="P214" s="84">
        <v>0.01</v>
      </c>
      <c r="Q214" s="119"/>
      <c r="R214" s="119"/>
      <c r="S214" s="139">
        <v>0</v>
      </c>
      <c r="T214" s="70">
        <v>0</v>
      </c>
      <c r="U214" s="70">
        <v>0</v>
      </c>
      <c r="V214" s="70">
        <v>0</v>
      </c>
      <c r="W214" s="70">
        <v>0</v>
      </c>
      <c r="X214" s="70">
        <v>0</v>
      </c>
      <c r="Y214" s="139">
        <v>0</v>
      </c>
      <c r="Z214" s="70">
        <v>0</v>
      </c>
      <c r="AA214" s="70">
        <v>0</v>
      </c>
      <c r="AB214" s="70">
        <v>0</v>
      </c>
      <c r="AC214" s="70">
        <v>0</v>
      </c>
      <c r="AD214" s="70">
        <v>0</v>
      </c>
      <c r="AE214" s="139">
        <v>0</v>
      </c>
      <c r="AF214" s="70">
        <v>0</v>
      </c>
      <c r="AG214" s="141">
        <v>0</v>
      </c>
      <c r="AH214" s="70">
        <v>0</v>
      </c>
      <c r="AI214" s="142">
        <v>0</v>
      </c>
      <c r="AJ214" s="143">
        <f t="shared" si="15"/>
        <v>0</v>
      </c>
      <c r="BY214" s="147"/>
    </row>
    <row r="215" spans="1:77" x14ac:dyDescent="0.3">
      <c r="A215" s="80" t="s">
        <v>371</v>
      </c>
      <c r="B215" s="50" t="s">
        <v>42</v>
      </c>
      <c r="C215" s="50" t="s">
        <v>15</v>
      </c>
      <c r="D215" s="50">
        <v>9</v>
      </c>
      <c r="E215" s="53"/>
      <c r="F215" s="53"/>
      <c r="G215" s="70">
        <v>238</v>
      </c>
      <c r="H215" s="99">
        <f t="shared" si="12"/>
        <v>5</v>
      </c>
      <c r="I215" s="70">
        <v>243</v>
      </c>
      <c r="J215" s="150">
        <v>300</v>
      </c>
      <c r="K215" s="99">
        <f t="shared" si="13"/>
        <v>0</v>
      </c>
      <c r="L215" s="151">
        <v>300</v>
      </c>
      <c r="M215" s="70">
        <v>300</v>
      </c>
      <c r="N215" s="99">
        <f t="shared" si="14"/>
        <v>0</v>
      </c>
      <c r="O215" s="70">
        <v>300</v>
      </c>
      <c r="P215" s="84">
        <v>0.05</v>
      </c>
      <c r="Q215" s="119"/>
      <c r="R215" s="119"/>
      <c r="S215" s="139">
        <v>0</v>
      </c>
      <c r="T215" s="70">
        <v>0</v>
      </c>
      <c r="U215" s="70">
        <v>0</v>
      </c>
      <c r="V215" s="70">
        <v>0</v>
      </c>
      <c r="W215" s="70">
        <v>0</v>
      </c>
      <c r="X215" s="70">
        <v>0</v>
      </c>
      <c r="Y215" s="139">
        <v>42</v>
      </c>
      <c r="Z215" s="70">
        <v>170</v>
      </c>
      <c r="AA215" s="70">
        <v>1.1000000000000001</v>
      </c>
      <c r="AB215" s="70">
        <v>43.6</v>
      </c>
      <c r="AC215" s="70">
        <v>354</v>
      </c>
      <c r="AD215" s="70">
        <v>1.4</v>
      </c>
      <c r="AE215" s="139">
        <v>91.2</v>
      </c>
      <c r="AF215" s="70">
        <v>0</v>
      </c>
      <c r="AG215" s="141">
        <v>0</v>
      </c>
      <c r="AH215" s="70">
        <v>0.8</v>
      </c>
      <c r="AI215" s="142">
        <v>0.5</v>
      </c>
      <c r="AJ215" s="143">
        <f t="shared" si="15"/>
        <v>66.400000000000006</v>
      </c>
      <c r="BY215" s="147"/>
    </row>
    <row r="216" spans="1:77" x14ac:dyDescent="0.3">
      <c r="A216" s="80" t="s">
        <v>372</v>
      </c>
      <c r="B216" s="50" t="s">
        <v>45</v>
      </c>
      <c r="C216" s="50" t="s">
        <v>34</v>
      </c>
      <c r="D216" s="50">
        <v>6</v>
      </c>
      <c r="E216" s="53"/>
      <c r="F216" s="53"/>
      <c r="G216" s="70">
        <v>243</v>
      </c>
      <c r="H216" s="99">
        <f t="shared" si="12"/>
        <v>3</v>
      </c>
      <c r="I216" s="70">
        <v>246</v>
      </c>
      <c r="J216" s="150">
        <v>300</v>
      </c>
      <c r="K216" s="99">
        <f t="shared" si="13"/>
        <v>0</v>
      </c>
      <c r="L216" s="151">
        <v>300</v>
      </c>
      <c r="M216" s="70">
        <v>300</v>
      </c>
      <c r="N216" s="99">
        <f t="shared" si="14"/>
        <v>0</v>
      </c>
      <c r="O216" s="70">
        <v>300</v>
      </c>
      <c r="P216" s="84">
        <v>0.01</v>
      </c>
      <c r="Q216" s="119"/>
      <c r="R216" s="119"/>
      <c r="S216" s="139">
        <v>0</v>
      </c>
      <c r="T216" s="70">
        <v>0</v>
      </c>
      <c r="U216" s="70">
        <v>0</v>
      </c>
      <c r="V216" s="70">
        <v>0</v>
      </c>
      <c r="W216" s="70">
        <v>0</v>
      </c>
      <c r="X216" s="70">
        <v>0</v>
      </c>
      <c r="Y216" s="139">
        <v>0</v>
      </c>
      <c r="Z216" s="70">
        <v>0</v>
      </c>
      <c r="AA216" s="70">
        <v>0</v>
      </c>
      <c r="AB216" s="70">
        <v>25.7</v>
      </c>
      <c r="AC216" s="70">
        <v>292</v>
      </c>
      <c r="AD216" s="70">
        <v>2.9</v>
      </c>
      <c r="AE216" s="139">
        <v>0</v>
      </c>
      <c r="AF216" s="70">
        <v>0</v>
      </c>
      <c r="AG216" s="141">
        <v>0</v>
      </c>
      <c r="AH216" s="70">
        <v>0.3</v>
      </c>
      <c r="AI216" s="142">
        <v>0.2</v>
      </c>
      <c r="AJ216" s="143">
        <f t="shared" si="15"/>
        <v>46.199999999999996</v>
      </c>
      <c r="BY216" s="147"/>
    </row>
    <row r="217" spans="1:77" x14ac:dyDescent="0.3">
      <c r="A217" s="80" t="s">
        <v>373</v>
      </c>
      <c r="B217" s="50" t="s">
        <v>44</v>
      </c>
      <c r="C217" s="50" t="s">
        <v>18</v>
      </c>
      <c r="D217" s="50">
        <v>9</v>
      </c>
      <c r="E217" s="53" t="s">
        <v>431</v>
      </c>
      <c r="F217" s="53"/>
      <c r="G217" s="70">
        <v>262</v>
      </c>
      <c r="H217" s="99">
        <f t="shared" si="12"/>
        <v>-14</v>
      </c>
      <c r="I217" s="70">
        <v>248</v>
      </c>
      <c r="J217" s="150">
        <v>300</v>
      </c>
      <c r="K217" s="99">
        <f t="shared" si="13"/>
        <v>0</v>
      </c>
      <c r="L217" s="151">
        <v>300</v>
      </c>
      <c r="M217" s="70">
        <v>165</v>
      </c>
      <c r="N217" s="99">
        <f t="shared" si="14"/>
        <v>135</v>
      </c>
      <c r="O217" s="70">
        <v>300</v>
      </c>
      <c r="P217" s="84">
        <v>7.0000000000000007E-2</v>
      </c>
      <c r="Q217" s="119"/>
      <c r="R217" s="119"/>
      <c r="S217" s="139">
        <v>306</v>
      </c>
      <c r="T217" s="70">
        <v>194</v>
      </c>
      <c r="U217" s="70">
        <v>3868</v>
      </c>
      <c r="V217" s="70">
        <v>21.5</v>
      </c>
      <c r="W217" s="70">
        <v>13</v>
      </c>
      <c r="X217" s="70">
        <v>36.200000000000003</v>
      </c>
      <c r="Y217" s="139">
        <v>44</v>
      </c>
      <c r="Z217" s="70">
        <v>293</v>
      </c>
      <c r="AA217" s="70">
        <v>0.7</v>
      </c>
      <c r="AB217" s="70">
        <v>0</v>
      </c>
      <c r="AC217" s="70">
        <v>0</v>
      </c>
      <c r="AD217" s="70">
        <v>0</v>
      </c>
      <c r="AE217" s="139">
        <v>0</v>
      </c>
      <c r="AF217" s="70">
        <v>0</v>
      </c>
      <c r="AG217" s="141">
        <v>0.5</v>
      </c>
      <c r="AH217" s="70">
        <v>8.1</v>
      </c>
      <c r="AI217" s="142">
        <v>5.0999999999999996</v>
      </c>
      <c r="AJ217" s="143">
        <f t="shared" si="15"/>
        <v>252.01999999999998</v>
      </c>
      <c r="BY217" s="147"/>
    </row>
    <row r="218" spans="1:77" x14ac:dyDescent="0.3">
      <c r="A218" s="80" t="s">
        <v>374</v>
      </c>
      <c r="B218" s="50" t="s">
        <v>43</v>
      </c>
      <c r="C218" s="50" t="s">
        <v>40</v>
      </c>
      <c r="D218" s="50">
        <v>10</v>
      </c>
      <c r="E218" s="53"/>
      <c r="F218" s="53"/>
      <c r="G218" s="70">
        <v>245</v>
      </c>
      <c r="H218" s="99">
        <f t="shared" si="12"/>
        <v>4</v>
      </c>
      <c r="I218" s="70">
        <v>249</v>
      </c>
      <c r="J218" s="150">
        <v>300</v>
      </c>
      <c r="K218" s="99">
        <f t="shared" si="13"/>
        <v>0</v>
      </c>
      <c r="L218" s="151">
        <v>300</v>
      </c>
      <c r="M218" s="70">
        <v>300</v>
      </c>
      <c r="N218" s="99">
        <f t="shared" si="14"/>
        <v>0</v>
      </c>
      <c r="O218" s="70">
        <v>300</v>
      </c>
      <c r="P218" s="84">
        <v>0.01</v>
      </c>
      <c r="Q218" s="119"/>
      <c r="R218" s="119"/>
      <c r="S218" s="139">
        <v>0</v>
      </c>
      <c r="T218" s="70">
        <v>0</v>
      </c>
      <c r="U218" s="70">
        <v>0</v>
      </c>
      <c r="V218" s="70">
        <v>0</v>
      </c>
      <c r="W218" s="70">
        <v>0</v>
      </c>
      <c r="X218" s="70">
        <v>0</v>
      </c>
      <c r="Y218" s="139">
        <v>0</v>
      </c>
      <c r="Z218" s="70">
        <v>0</v>
      </c>
      <c r="AA218" s="70">
        <v>0</v>
      </c>
      <c r="AB218" s="70">
        <v>4.4000000000000004</v>
      </c>
      <c r="AC218" s="70">
        <v>58.5</v>
      </c>
      <c r="AD218" s="70">
        <v>0.4</v>
      </c>
      <c r="AE218" s="139">
        <v>0</v>
      </c>
      <c r="AF218" s="70">
        <v>0</v>
      </c>
      <c r="AG218" s="141">
        <v>0</v>
      </c>
      <c r="AH218" s="70">
        <v>0.1</v>
      </c>
      <c r="AI218" s="142">
        <v>0.1</v>
      </c>
      <c r="AJ218" s="143">
        <f t="shared" si="15"/>
        <v>8.0500000000000007</v>
      </c>
      <c r="BY218" s="147"/>
    </row>
    <row r="219" spans="1:77" x14ac:dyDescent="0.3">
      <c r="A219" s="80" t="s">
        <v>375</v>
      </c>
      <c r="B219" s="50" t="s">
        <v>43</v>
      </c>
      <c r="C219" s="50" t="s">
        <v>39</v>
      </c>
      <c r="D219" s="50">
        <v>4</v>
      </c>
      <c r="E219" s="53" t="s">
        <v>431</v>
      </c>
      <c r="F219" s="53"/>
      <c r="G219" s="70">
        <v>248</v>
      </c>
      <c r="H219" s="99">
        <f t="shared" si="12"/>
        <v>2</v>
      </c>
      <c r="I219" s="70">
        <v>250</v>
      </c>
      <c r="J219" s="150">
        <v>300</v>
      </c>
      <c r="K219" s="99">
        <f t="shared" si="13"/>
        <v>0</v>
      </c>
      <c r="L219" s="151">
        <v>300</v>
      </c>
      <c r="M219" s="70">
        <v>300</v>
      </c>
      <c r="N219" s="99">
        <f t="shared" si="14"/>
        <v>0</v>
      </c>
      <c r="O219" s="70">
        <v>300</v>
      </c>
      <c r="P219" s="84">
        <v>0.02</v>
      </c>
      <c r="Q219" s="119"/>
      <c r="R219" s="119"/>
      <c r="S219" s="139">
        <v>0</v>
      </c>
      <c r="T219" s="70">
        <v>0</v>
      </c>
      <c r="U219" s="70">
        <v>0</v>
      </c>
      <c r="V219" s="70">
        <v>0</v>
      </c>
      <c r="W219" s="70">
        <v>0</v>
      </c>
      <c r="X219" s="70">
        <v>0</v>
      </c>
      <c r="Y219" s="139">
        <v>0</v>
      </c>
      <c r="Z219" s="70">
        <v>0</v>
      </c>
      <c r="AA219" s="70">
        <v>0</v>
      </c>
      <c r="AB219" s="70">
        <v>0</v>
      </c>
      <c r="AC219" s="70">
        <v>0</v>
      </c>
      <c r="AD219" s="70">
        <v>0</v>
      </c>
      <c r="AE219" s="139">
        <v>0</v>
      </c>
      <c r="AF219" s="70">
        <v>0</v>
      </c>
      <c r="AG219" s="141">
        <v>0</v>
      </c>
      <c r="AH219" s="70">
        <v>0</v>
      </c>
      <c r="AI219" s="142">
        <v>0</v>
      </c>
      <c r="AJ219" s="143">
        <f t="shared" si="15"/>
        <v>0</v>
      </c>
      <c r="BY219" s="147"/>
    </row>
    <row r="220" spans="1:77" x14ac:dyDescent="0.3">
      <c r="A220" s="80" t="s">
        <v>376</v>
      </c>
      <c r="B220" s="50" t="s">
        <v>45</v>
      </c>
      <c r="C220" s="50" t="s">
        <v>24</v>
      </c>
      <c r="D220" s="50">
        <v>11</v>
      </c>
      <c r="E220" s="53"/>
      <c r="F220" s="53"/>
      <c r="G220" s="70">
        <v>251</v>
      </c>
      <c r="H220" s="99">
        <f t="shared" si="12"/>
        <v>2</v>
      </c>
      <c r="I220" s="70">
        <v>253</v>
      </c>
      <c r="J220" s="150">
        <v>300</v>
      </c>
      <c r="K220" s="99">
        <f t="shared" si="13"/>
        <v>0</v>
      </c>
      <c r="L220" s="151">
        <v>300</v>
      </c>
      <c r="M220" s="70">
        <v>300</v>
      </c>
      <c r="N220" s="99">
        <f t="shared" si="14"/>
        <v>0</v>
      </c>
      <c r="O220" s="70">
        <v>300</v>
      </c>
      <c r="P220" s="84">
        <v>0.01</v>
      </c>
      <c r="Q220" s="119"/>
      <c r="R220" s="119"/>
      <c r="S220" s="139">
        <v>0</v>
      </c>
      <c r="T220" s="70">
        <v>0</v>
      </c>
      <c r="U220" s="70">
        <v>0</v>
      </c>
      <c r="V220" s="70">
        <v>0</v>
      </c>
      <c r="W220" s="70">
        <v>0</v>
      </c>
      <c r="X220" s="70">
        <v>0</v>
      </c>
      <c r="Y220" s="139">
        <v>0</v>
      </c>
      <c r="Z220" s="70">
        <v>0</v>
      </c>
      <c r="AA220" s="70">
        <v>0</v>
      </c>
      <c r="AB220" s="70">
        <v>0</v>
      </c>
      <c r="AC220" s="70">
        <v>0</v>
      </c>
      <c r="AD220" s="70">
        <v>0</v>
      </c>
      <c r="AE220" s="139">
        <v>0</v>
      </c>
      <c r="AF220" s="70">
        <v>0</v>
      </c>
      <c r="AG220" s="141">
        <v>0</v>
      </c>
      <c r="AH220" s="70">
        <v>0</v>
      </c>
      <c r="AI220" s="142">
        <v>0</v>
      </c>
      <c r="AJ220" s="143">
        <f t="shared" si="15"/>
        <v>0</v>
      </c>
      <c r="BY220" s="147"/>
    </row>
    <row r="221" spans="1:77" x14ac:dyDescent="0.3">
      <c r="A221" s="80" t="s">
        <v>377</v>
      </c>
      <c r="B221" s="50" t="s">
        <v>42</v>
      </c>
      <c r="C221" s="50" t="s">
        <v>36</v>
      </c>
      <c r="D221" s="50">
        <v>8</v>
      </c>
      <c r="E221" s="53"/>
      <c r="F221" s="53"/>
      <c r="G221" s="70">
        <v>249</v>
      </c>
      <c r="H221" s="99">
        <f t="shared" si="12"/>
        <v>5</v>
      </c>
      <c r="I221" s="70">
        <v>254</v>
      </c>
      <c r="J221" s="150">
        <v>300</v>
      </c>
      <c r="K221" s="99">
        <f t="shared" si="13"/>
        <v>0</v>
      </c>
      <c r="L221" s="151">
        <v>300</v>
      </c>
      <c r="M221" s="70">
        <v>300</v>
      </c>
      <c r="N221" s="99">
        <f t="shared" si="14"/>
        <v>0</v>
      </c>
      <c r="O221" s="70">
        <v>300</v>
      </c>
      <c r="P221" s="84">
        <v>0.01</v>
      </c>
      <c r="Q221" s="119"/>
      <c r="R221" s="119"/>
      <c r="S221" s="139">
        <v>0</v>
      </c>
      <c r="T221" s="70">
        <v>0</v>
      </c>
      <c r="U221" s="70">
        <v>0</v>
      </c>
      <c r="V221" s="70">
        <v>0</v>
      </c>
      <c r="W221" s="70">
        <v>0</v>
      </c>
      <c r="X221" s="70">
        <v>0</v>
      </c>
      <c r="Y221" s="139">
        <v>51.3</v>
      </c>
      <c r="Z221" s="70">
        <v>213</v>
      </c>
      <c r="AA221" s="70">
        <v>1.5</v>
      </c>
      <c r="AB221" s="70">
        <v>21.9</v>
      </c>
      <c r="AC221" s="70">
        <v>181</v>
      </c>
      <c r="AD221" s="70">
        <v>0.4</v>
      </c>
      <c r="AE221" s="139">
        <v>0</v>
      </c>
      <c r="AF221" s="70">
        <v>0</v>
      </c>
      <c r="AG221" s="141">
        <v>0</v>
      </c>
      <c r="AH221" s="70">
        <v>1.3</v>
      </c>
      <c r="AI221" s="142">
        <v>0.8</v>
      </c>
      <c r="AJ221" s="143">
        <f t="shared" si="15"/>
        <v>49.2</v>
      </c>
      <c r="BY221" s="147"/>
    </row>
    <row r="222" spans="1:77" x14ac:dyDescent="0.3">
      <c r="A222" s="80" t="s">
        <v>378</v>
      </c>
      <c r="B222" s="50" t="s">
        <v>45</v>
      </c>
      <c r="C222" s="50" t="s">
        <v>28</v>
      </c>
      <c r="D222" s="50">
        <v>9</v>
      </c>
      <c r="E222" s="53"/>
      <c r="F222" s="53"/>
      <c r="G222" s="70">
        <v>258</v>
      </c>
      <c r="H222" s="99">
        <f t="shared" si="12"/>
        <v>-1</v>
      </c>
      <c r="I222" s="70">
        <v>257</v>
      </c>
      <c r="J222" s="150">
        <v>300</v>
      </c>
      <c r="K222" s="99">
        <f t="shared" si="13"/>
        <v>0</v>
      </c>
      <c r="L222" s="151">
        <v>300</v>
      </c>
      <c r="M222" s="70">
        <v>300</v>
      </c>
      <c r="N222" s="99">
        <f t="shared" si="14"/>
        <v>0</v>
      </c>
      <c r="O222" s="70">
        <v>300</v>
      </c>
      <c r="P222" s="84">
        <v>0.02</v>
      </c>
      <c r="Q222" s="119"/>
      <c r="R222" s="119"/>
      <c r="S222" s="139">
        <v>0</v>
      </c>
      <c r="T222" s="70">
        <v>0</v>
      </c>
      <c r="U222" s="70">
        <v>0</v>
      </c>
      <c r="V222" s="70">
        <v>0</v>
      </c>
      <c r="W222" s="70">
        <v>0</v>
      </c>
      <c r="X222" s="70">
        <v>0</v>
      </c>
      <c r="Y222" s="139">
        <v>0</v>
      </c>
      <c r="Z222" s="70">
        <v>0</v>
      </c>
      <c r="AA222" s="70">
        <v>0</v>
      </c>
      <c r="AB222" s="70">
        <v>35.200000000000003</v>
      </c>
      <c r="AC222" s="70">
        <v>383</v>
      </c>
      <c r="AD222" s="70">
        <v>2.5</v>
      </c>
      <c r="AE222" s="139">
        <v>0</v>
      </c>
      <c r="AF222" s="70">
        <v>0</v>
      </c>
      <c r="AG222" s="141">
        <v>0</v>
      </c>
      <c r="AH222" s="70">
        <v>0.5</v>
      </c>
      <c r="AI222" s="142">
        <v>0.3</v>
      </c>
      <c r="AJ222" s="143">
        <f t="shared" si="15"/>
        <v>52.699999999999996</v>
      </c>
      <c r="BY222" s="147"/>
    </row>
    <row r="223" spans="1:77" x14ac:dyDescent="0.3">
      <c r="A223" s="80" t="s">
        <v>199</v>
      </c>
      <c r="B223" s="50" t="s">
        <v>42</v>
      </c>
      <c r="C223" s="50" t="s">
        <v>32</v>
      </c>
      <c r="D223" s="50">
        <v>5</v>
      </c>
      <c r="E223" s="53"/>
      <c r="F223" s="53"/>
      <c r="G223" s="70">
        <v>259</v>
      </c>
      <c r="H223" s="99">
        <f t="shared" si="12"/>
        <v>2</v>
      </c>
      <c r="I223" s="70">
        <v>261</v>
      </c>
      <c r="J223" s="150">
        <v>300</v>
      </c>
      <c r="K223" s="99">
        <f t="shared" si="13"/>
        <v>0</v>
      </c>
      <c r="L223" s="151">
        <v>300</v>
      </c>
      <c r="M223" s="70">
        <v>300</v>
      </c>
      <c r="N223" s="99">
        <f t="shared" si="14"/>
        <v>0</v>
      </c>
      <c r="O223" s="70">
        <v>300</v>
      </c>
      <c r="P223" s="84">
        <v>0.01</v>
      </c>
      <c r="Q223" s="119"/>
      <c r="R223" s="119"/>
      <c r="S223" s="139">
        <v>0</v>
      </c>
      <c r="T223" s="70">
        <v>0</v>
      </c>
      <c r="U223" s="70">
        <v>0</v>
      </c>
      <c r="V223" s="70">
        <v>0</v>
      </c>
      <c r="W223" s="70">
        <v>0</v>
      </c>
      <c r="X223" s="70">
        <v>0</v>
      </c>
      <c r="Y223" s="139">
        <v>41.9</v>
      </c>
      <c r="Z223" s="70">
        <v>170</v>
      </c>
      <c r="AA223" s="70">
        <v>2</v>
      </c>
      <c r="AB223" s="70">
        <v>4</v>
      </c>
      <c r="AC223" s="70">
        <v>32.9</v>
      </c>
      <c r="AD223" s="70">
        <v>0.2</v>
      </c>
      <c r="AE223" s="139">
        <v>0</v>
      </c>
      <c r="AF223" s="70">
        <v>0</v>
      </c>
      <c r="AG223" s="141">
        <v>0</v>
      </c>
      <c r="AH223" s="70">
        <v>0.3</v>
      </c>
      <c r="AI223" s="142">
        <v>0.2</v>
      </c>
      <c r="AJ223" s="143">
        <f t="shared" si="15"/>
        <v>33.090000000000003</v>
      </c>
      <c r="BY223" s="147"/>
    </row>
    <row r="224" spans="1:77" x14ac:dyDescent="0.3">
      <c r="A224" s="80" t="s">
        <v>379</v>
      </c>
      <c r="B224" s="50" t="s">
        <v>45</v>
      </c>
      <c r="C224" s="50" t="s">
        <v>29</v>
      </c>
      <c r="D224" s="50">
        <v>4</v>
      </c>
      <c r="E224" s="53"/>
      <c r="F224" s="53"/>
      <c r="G224" s="70">
        <v>270</v>
      </c>
      <c r="H224" s="99">
        <f t="shared" si="12"/>
        <v>0</v>
      </c>
      <c r="I224" s="70">
        <v>270</v>
      </c>
      <c r="J224" s="150">
        <v>300</v>
      </c>
      <c r="K224" s="99">
        <f t="shared" si="13"/>
        <v>0</v>
      </c>
      <c r="L224" s="151">
        <v>300</v>
      </c>
      <c r="M224" s="70">
        <v>300</v>
      </c>
      <c r="N224" s="99">
        <f t="shared" si="14"/>
        <v>0</v>
      </c>
      <c r="O224" s="70">
        <v>300</v>
      </c>
      <c r="P224" s="84">
        <v>0.01</v>
      </c>
      <c r="Q224" s="119"/>
      <c r="R224" s="119"/>
      <c r="S224" s="139">
        <v>0</v>
      </c>
      <c r="T224" s="70">
        <v>0</v>
      </c>
      <c r="U224" s="70">
        <v>0</v>
      </c>
      <c r="V224" s="70">
        <v>0</v>
      </c>
      <c r="W224" s="70">
        <v>0</v>
      </c>
      <c r="X224" s="70">
        <v>0</v>
      </c>
      <c r="Y224" s="139">
        <v>0</v>
      </c>
      <c r="Z224" s="70">
        <v>0</v>
      </c>
      <c r="AA224" s="70">
        <v>0</v>
      </c>
      <c r="AB224" s="70">
        <v>24</v>
      </c>
      <c r="AC224" s="70">
        <v>252</v>
      </c>
      <c r="AD224" s="70">
        <v>2</v>
      </c>
      <c r="AE224" s="139">
        <v>0</v>
      </c>
      <c r="AF224" s="70">
        <v>0</v>
      </c>
      <c r="AG224" s="141">
        <v>0</v>
      </c>
      <c r="AH224" s="70">
        <v>0.3</v>
      </c>
      <c r="AI224" s="142">
        <v>0.2</v>
      </c>
      <c r="AJ224" s="143">
        <f t="shared" si="15"/>
        <v>36.800000000000004</v>
      </c>
      <c r="BY224" s="147"/>
    </row>
    <row r="225" spans="1:77" x14ac:dyDescent="0.3">
      <c r="A225" s="80" t="s">
        <v>207</v>
      </c>
      <c r="B225" s="50" t="s">
        <v>43</v>
      </c>
      <c r="C225" s="50" t="s">
        <v>13</v>
      </c>
      <c r="D225" s="50">
        <v>11</v>
      </c>
      <c r="E225" s="53"/>
      <c r="F225" s="53"/>
      <c r="G225" s="70">
        <v>271</v>
      </c>
      <c r="H225" s="99">
        <f t="shared" si="12"/>
        <v>2</v>
      </c>
      <c r="I225" s="70">
        <v>273</v>
      </c>
      <c r="J225" s="150">
        <v>300</v>
      </c>
      <c r="K225" s="99">
        <f t="shared" si="13"/>
        <v>0</v>
      </c>
      <c r="L225" s="151">
        <v>300</v>
      </c>
      <c r="M225" s="70">
        <v>300</v>
      </c>
      <c r="N225" s="99">
        <f t="shared" si="14"/>
        <v>0</v>
      </c>
      <c r="O225" s="70">
        <v>300</v>
      </c>
      <c r="P225" s="84">
        <v>0.04</v>
      </c>
      <c r="Q225" s="119"/>
      <c r="R225" s="119"/>
      <c r="S225" s="139">
        <v>0</v>
      </c>
      <c r="T225" s="70">
        <v>0</v>
      </c>
      <c r="U225" s="70">
        <v>0</v>
      </c>
      <c r="V225" s="70">
        <v>0</v>
      </c>
      <c r="W225" s="70">
        <v>0</v>
      </c>
      <c r="X225" s="70">
        <v>0</v>
      </c>
      <c r="Y225" s="139">
        <v>2.2999999999999998</v>
      </c>
      <c r="Z225" s="70">
        <v>12.8</v>
      </c>
      <c r="AA225" s="70">
        <v>0</v>
      </c>
      <c r="AB225" s="70">
        <v>13.8</v>
      </c>
      <c r="AC225" s="70">
        <v>205</v>
      </c>
      <c r="AD225" s="70">
        <v>1.1000000000000001</v>
      </c>
      <c r="AE225" s="139">
        <v>1323</v>
      </c>
      <c r="AF225" s="70">
        <v>1.2</v>
      </c>
      <c r="AG225" s="141">
        <v>0</v>
      </c>
      <c r="AH225" s="70">
        <v>0.2</v>
      </c>
      <c r="AI225" s="142">
        <v>0.2</v>
      </c>
      <c r="AJ225" s="143">
        <f t="shared" si="15"/>
        <v>35.18</v>
      </c>
      <c r="BY225" s="147"/>
    </row>
    <row r="226" spans="1:77" x14ac:dyDescent="0.3">
      <c r="A226" s="80" t="s">
        <v>380</v>
      </c>
      <c r="B226" s="50" t="s">
        <v>45</v>
      </c>
      <c r="C226" s="50" t="s">
        <v>16</v>
      </c>
      <c r="D226" s="50">
        <v>4</v>
      </c>
      <c r="E226" s="53"/>
      <c r="F226" s="53"/>
      <c r="G226" s="70">
        <v>279</v>
      </c>
      <c r="H226" s="99">
        <f t="shared" si="12"/>
        <v>-4</v>
      </c>
      <c r="I226" s="70">
        <v>275</v>
      </c>
      <c r="J226" s="150">
        <v>300</v>
      </c>
      <c r="K226" s="99">
        <f t="shared" si="13"/>
        <v>0</v>
      </c>
      <c r="L226" s="151">
        <v>300</v>
      </c>
      <c r="M226" s="70">
        <v>300</v>
      </c>
      <c r="N226" s="99">
        <f t="shared" si="14"/>
        <v>0</v>
      </c>
      <c r="O226" s="70">
        <v>300</v>
      </c>
      <c r="P226" s="84">
        <v>0.01</v>
      </c>
      <c r="Q226" s="119"/>
      <c r="R226" s="119"/>
      <c r="S226" s="139">
        <v>0</v>
      </c>
      <c r="T226" s="70">
        <v>0</v>
      </c>
      <c r="U226" s="70">
        <v>0</v>
      </c>
      <c r="V226" s="70">
        <v>0</v>
      </c>
      <c r="W226" s="70">
        <v>0</v>
      </c>
      <c r="X226" s="70">
        <v>0</v>
      </c>
      <c r="Y226" s="139">
        <v>0</v>
      </c>
      <c r="Z226" s="70">
        <v>0</v>
      </c>
      <c r="AA226" s="70">
        <v>0</v>
      </c>
      <c r="AB226" s="70">
        <v>17.899999999999999</v>
      </c>
      <c r="AC226" s="70">
        <v>214</v>
      </c>
      <c r="AD226" s="70">
        <v>1.3</v>
      </c>
      <c r="AE226" s="139">
        <v>0</v>
      </c>
      <c r="AF226" s="70">
        <v>0</v>
      </c>
      <c r="AG226" s="141">
        <v>0</v>
      </c>
      <c r="AH226" s="70">
        <v>0.2</v>
      </c>
      <c r="AI226" s="142">
        <v>0.2</v>
      </c>
      <c r="AJ226" s="143">
        <f t="shared" si="15"/>
        <v>28.8</v>
      </c>
      <c r="BY226" s="147"/>
    </row>
    <row r="227" spans="1:77" x14ac:dyDescent="0.3">
      <c r="A227" s="80" t="s">
        <v>381</v>
      </c>
      <c r="B227" s="50" t="s">
        <v>42</v>
      </c>
      <c r="C227" s="50" t="s">
        <v>25</v>
      </c>
      <c r="D227" s="50">
        <v>10</v>
      </c>
      <c r="E227" s="53"/>
      <c r="F227" s="53"/>
      <c r="G227" s="70">
        <v>277</v>
      </c>
      <c r="H227" s="99">
        <f t="shared" si="12"/>
        <v>4</v>
      </c>
      <c r="I227" s="70">
        <v>281</v>
      </c>
      <c r="J227" s="150">
        <v>300</v>
      </c>
      <c r="K227" s="99">
        <f t="shared" si="13"/>
        <v>0</v>
      </c>
      <c r="L227" s="151">
        <v>300</v>
      </c>
      <c r="M227" s="70">
        <v>300</v>
      </c>
      <c r="N227" s="99">
        <f t="shared" si="14"/>
        <v>0</v>
      </c>
      <c r="O227" s="70">
        <v>300</v>
      </c>
      <c r="P227" s="84">
        <v>0.01</v>
      </c>
      <c r="Q227" s="119"/>
      <c r="R227" s="119"/>
      <c r="S227" s="139">
        <v>0</v>
      </c>
      <c r="T227" s="70">
        <v>0</v>
      </c>
      <c r="U227" s="70">
        <v>0</v>
      </c>
      <c r="V227" s="70">
        <v>0</v>
      </c>
      <c r="W227" s="70">
        <v>0</v>
      </c>
      <c r="X227" s="70">
        <v>0</v>
      </c>
      <c r="Y227" s="139">
        <v>43.8</v>
      </c>
      <c r="Z227" s="70">
        <v>198</v>
      </c>
      <c r="AA227" s="70">
        <v>2.5</v>
      </c>
      <c r="AB227" s="70">
        <v>4.7</v>
      </c>
      <c r="AC227" s="70">
        <v>38.4</v>
      </c>
      <c r="AD227" s="70">
        <v>0.2</v>
      </c>
      <c r="AE227" s="139">
        <v>0</v>
      </c>
      <c r="AF227" s="70">
        <v>0</v>
      </c>
      <c r="AG227" s="141">
        <v>0</v>
      </c>
      <c r="AH227" s="70">
        <v>0.3</v>
      </c>
      <c r="AI227" s="142">
        <v>0.2</v>
      </c>
      <c r="AJ227" s="143">
        <f t="shared" si="15"/>
        <v>39.440000000000005</v>
      </c>
      <c r="BY227" s="147"/>
    </row>
    <row r="228" spans="1:77" x14ac:dyDescent="0.3">
      <c r="A228" s="80" t="s">
        <v>382</v>
      </c>
      <c r="B228" s="50" t="s">
        <v>43</v>
      </c>
      <c r="C228" s="50" t="s">
        <v>34</v>
      </c>
      <c r="D228" s="50">
        <v>6</v>
      </c>
      <c r="E228" s="53"/>
      <c r="F228" s="53"/>
      <c r="G228" s="70">
        <v>284</v>
      </c>
      <c r="H228" s="99">
        <f t="shared" si="12"/>
        <v>1</v>
      </c>
      <c r="I228" s="70">
        <v>285</v>
      </c>
      <c r="J228" s="150">
        <v>300</v>
      </c>
      <c r="K228" s="99">
        <f t="shared" si="13"/>
        <v>0</v>
      </c>
      <c r="L228" s="151">
        <v>300</v>
      </c>
      <c r="M228" s="70">
        <v>300</v>
      </c>
      <c r="N228" s="99">
        <f t="shared" si="14"/>
        <v>0</v>
      </c>
      <c r="O228" s="70">
        <v>300</v>
      </c>
      <c r="P228" s="84">
        <v>0.02</v>
      </c>
      <c r="Q228" s="119"/>
      <c r="R228" s="119"/>
      <c r="S228" s="139">
        <v>0</v>
      </c>
      <c r="T228" s="70">
        <v>0</v>
      </c>
      <c r="U228" s="70">
        <v>0</v>
      </c>
      <c r="V228" s="70">
        <v>0</v>
      </c>
      <c r="W228" s="70">
        <v>0</v>
      </c>
      <c r="X228" s="70">
        <v>0</v>
      </c>
      <c r="Y228" s="139">
        <v>1.9</v>
      </c>
      <c r="Z228" s="70">
        <v>10.3</v>
      </c>
      <c r="AA228" s="70">
        <v>0</v>
      </c>
      <c r="AB228" s="70">
        <v>47.3</v>
      </c>
      <c r="AC228" s="70">
        <v>649</v>
      </c>
      <c r="AD228" s="70">
        <v>2.8</v>
      </c>
      <c r="AE228" s="139">
        <v>0</v>
      </c>
      <c r="AF228" s="70">
        <v>0</v>
      </c>
      <c r="AG228" s="141">
        <v>0</v>
      </c>
      <c r="AH228" s="70">
        <v>0.7</v>
      </c>
      <c r="AI228" s="142">
        <v>0.4</v>
      </c>
      <c r="AJ228" s="143">
        <f t="shared" si="15"/>
        <v>81.93</v>
      </c>
      <c r="BY228" s="147"/>
    </row>
    <row r="229" spans="1:77" x14ac:dyDescent="0.3">
      <c r="A229" s="80" t="s">
        <v>383</v>
      </c>
      <c r="B229" s="50" t="s">
        <v>43</v>
      </c>
      <c r="C229" s="50" t="s">
        <v>26</v>
      </c>
      <c r="D229" s="50">
        <v>12</v>
      </c>
      <c r="E229" s="53"/>
      <c r="F229" s="53"/>
      <c r="G229" s="70">
        <v>255</v>
      </c>
      <c r="H229" s="99">
        <f t="shared" si="12"/>
        <v>34</v>
      </c>
      <c r="I229" s="70">
        <v>289</v>
      </c>
      <c r="J229" s="150">
        <v>300</v>
      </c>
      <c r="K229" s="99">
        <f t="shared" si="13"/>
        <v>0</v>
      </c>
      <c r="L229" s="151">
        <v>300</v>
      </c>
      <c r="M229" s="70">
        <v>145</v>
      </c>
      <c r="N229" s="99">
        <f t="shared" si="14"/>
        <v>155</v>
      </c>
      <c r="O229" s="70">
        <v>300</v>
      </c>
      <c r="P229" s="84">
        <v>0.03</v>
      </c>
      <c r="Q229" s="119"/>
      <c r="R229" s="119"/>
      <c r="S229" s="139">
        <v>0</v>
      </c>
      <c r="T229" s="70">
        <v>0</v>
      </c>
      <c r="U229" s="70">
        <v>0</v>
      </c>
      <c r="V229" s="70">
        <v>0</v>
      </c>
      <c r="W229" s="70">
        <v>0</v>
      </c>
      <c r="X229" s="70">
        <v>0</v>
      </c>
      <c r="Y229" s="139">
        <v>0</v>
      </c>
      <c r="Z229" s="70">
        <v>0</v>
      </c>
      <c r="AA229" s="70">
        <v>0</v>
      </c>
      <c r="AB229" s="70">
        <v>36.5</v>
      </c>
      <c r="AC229" s="70">
        <v>497</v>
      </c>
      <c r="AD229" s="70">
        <v>2.9</v>
      </c>
      <c r="AE229" s="139">
        <v>0</v>
      </c>
      <c r="AF229" s="70">
        <v>0</v>
      </c>
      <c r="AG229" s="141">
        <v>0</v>
      </c>
      <c r="AH229" s="70">
        <v>0.3</v>
      </c>
      <c r="AI229" s="142">
        <v>0.2</v>
      </c>
      <c r="AJ229" s="143">
        <f t="shared" si="15"/>
        <v>66.699999999999989</v>
      </c>
      <c r="BY229" s="147"/>
    </row>
    <row r="230" spans="1:77" x14ac:dyDescent="0.3">
      <c r="A230" s="80" t="s">
        <v>413</v>
      </c>
      <c r="B230" s="50" t="s">
        <v>42</v>
      </c>
      <c r="C230" s="50" t="s">
        <v>36</v>
      </c>
      <c r="D230" s="50">
        <v>8</v>
      </c>
      <c r="E230" s="53" t="s">
        <v>428</v>
      </c>
      <c r="F230" s="53"/>
      <c r="G230" s="70">
        <v>114</v>
      </c>
      <c r="H230" s="99">
        <f t="shared" si="12"/>
        <v>186</v>
      </c>
      <c r="I230" s="70">
        <v>300</v>
      </c>
      <c r="J230" s="150">
        <v>138</v>
      </c>
      <c r="K230" s="99">
        <f t="shared" si="13"/>
        <v>162</v>
      </c>
      <c r="L230" s="151">
        <v>300</v>
      </c>
      <c r="M230" s="70">
        <v>189</v>
      </c>
      <c r="N230" s="99">
        <f t="shared" si="14"/>
        <v>111</v>
      </c>
      <c r="O230" s="70">
        <v>300</v>
      </c>
      <c r="P230" s="84">
        <v>0.28000000000000003</v>
      </c>
      <c r="Q230" s="119"/>
      <c r="R230" s="119"/>
      <c r="S230" s="139">
        <v>0</v>
      </c>
      <c r="T230" s="70">
        <v>0</v>
      </c>
      <c r="U230" s="70">
        <v>0</v>
      </c>
      <c r="V230" s="70">
        <v>0</v>
      </c>
      <c r="W230" s="70">
        <v>0</v>
      </c>
      <c r="X230" s="70">
        <v>0</v>
      </c>
      <c r="Y230" s="139">
        <v>134</v>
      </c>
      <c r="Z230" s="70">
        <v>560</v>
      </c>
      <c r="AA230" s="70">
        <v>4.5999999999999996</v>
      </c>
      <c r="AB230" s="70">
        <v>8.6999999999999993</v>
      </c>
      <c r="AC230" s="70">
        <v>71.2</v>
      </c>
      <c r="AD230" s="70">
        <v>0.2</v>
      </c>
      <c r="AE230" s="139">
        <v>0</v>
      </c>
      <c r="AF230" s="70">
        <v>0</v>
      </c>
      <c r="AG230" s="141">
        <v>0.1</v>
      </c>
      <c r="AH230" s="70">
        <v>1.8</v>
      </c>
      <c r="AI230" s="142">
        <v>1.2</v>
      </c>
      <c r="AJ230" s="143">
        <f t="shared" si="15"/>
        <v>89.72</v>
      </c>
      <c r="BY230" s="147"/>
    </row>
    <row r="231" spans="1:77" x14ac:dyDescent="0.3">
      <c r="A231" s="80" t="s">
        <v>414</v>
      </c>
      <c r="B231" s="50" t="s">
        <v>42</v>
      </c>
      <c r="C231" s="50" t="s">
        <v>39</v>
      </c>
      <c r="D231" s="50">
        <v>4</v>
      </c>
      <c r="E231" s="53"/>
      <c r="F231" s="53"/>
      <c r="G231" s="70">
        <v>116</v>
      </c>
      <c r="H231" s="99">
        <f t="shared" si="12"/>
        <v>184</v>
      </c>
      <c r="I231" s="70">
        <v>300</v>
      </c>
      <c r="J231" s="150">
        <v>152</v>
      </c>
      <c r="K231" s="99">
        <f t="shared" si="13"/>
        <v>148</v>
      </c>
      <c r="L231" s="151">
        <v>300</v>
      </c>
      <c r="M231" s="70">
        <v>119</v>
      </c>
      <c r="N231" s="99">
        <f t="shared" si="14"/>
        <v>181</v>
      </c>
      <c r="O231" s="70">
        <v>300</v>
      </c>
      <c r="P231" s="84">
        <v>0.19</v>
      </c>
      <c r="Q231" s="119"/>
      <c r="R231" s="119"/>
      <c r="S231" s="139">
        <v>0</v>
      </c>
      <c r="T231" s="70">
        <v>0</v>
      </c>
      <c r="U231" s="70">
        <v>0</v>
      </c>
      <c r="V231" s="70">
        <v>0</v>
      </c>
      <c r="W231" s="70">
        <v>0</v>
      </c>
      <c r="X231" s="70">
        <v>0</v>
      </c>
      <c r="Y231" s="139">
        <v>61.3</v>
      </c>
      <c r="Z231" s="70">
        <v>272</v>
      </c>
      <c r="AA231" s="70">
        <v>1.9</v>
      </c>
      <c r="AB231" s="70">
        <v>3.2</v>
      </c>
      <c r="AC231" s="70">
        <v>26.4</v>
      </c>
      <c r="AD231" s="70">
        <v>0.2</v>
      </c>
      <c r="AE231" s="139">
        <v>0</v>
      </c>
      <c r="AF231" s="70">
        <v>0</v>
      </c>
      <c r="AG231" s="141">
        <v>0</v>
      </c>
      <c r="AH231" s="70">
        <v>0.8</v>
      </c>
      <c r="AI231" s="142">
        <v>0.5</v>
      </c>
      <c r="AJ231" s="143">
        <f t="shared" si="15"/>
        <v>41.44</v>
      </c>
      <c r="BY231" s="147"/>
    </row>
    <row r="232" spans="1:77" x14ac:dyDescent="0.3">
      <c r="A232" s="80" t="s">
        <v>416</v>
      </c>
      <c r="B232" s="50" t="s">
        <v>42</v>
      </c>
      <c r="C232" s="50" t="s">
        <v>11</v>
      </c>
      <c r="D232" s="50">
        <v>4</v>
      </c>
      <c r="E232" s="53"/>
      <c r="F232" s="53"/>
      <c r="G232" s="70">
        <v>142</v>
      </c>
      <c r="H232" s="99">
        <f t="shared" si="12"/>
        <v>158</v>
      </c>
      <c r="I232" s="70">
        <v>300</v>
      </c>
      <c r="J232" s="150">
        <v>213</v>
      </c>
      <c r="K232" s="99">
        <f t="shared" si="13"/>
        <v>87</v>
      </c>
      <c r="L232" s="151">
        <v>300</v>
      </c>
      <c r="M232" s="70">
        <v>147</v>
      </c>
      <c r="N232" s="99">
        <f t="shared" si="14"/>
        <v>153</v>
      </c>
      <c r="O232" s="70">
        <v>300</v>
      </c>
      <c r="P232" s="84">
        <v>0.09</v>
      </c>
      <c r="Q232" s="119"/>
      <c r="R232" s="119"/>
      <c r="S232" s="139">
        <v>0</v>
      </c>
      <c r="T232" s="70">
        <v>0</v>
      </c>
      <c r="U232" s="70">
        <v>0</v>
      </c>
      <c r="V232" s="70">
        <v>0</v>
      </c>
      <c r="W232" s="70">
        <v>0</v>
      </c>
      <c r="X232" s="70">
        <v>0</v>
      </c>
      <c r="Y232" s="139">
        <v>93.3</v>
      </c>
      <c r="Z232" s="70">
        <v>383</v>
      </c>
      <c r="AA232" s="70">
        <v>1.8</v>
      </c>
      <c r="AB232" s="70">
        <v>16.5</v>
      </c>
      <c r="AC232" s="70">
        <v>135</v>
      </c>
      <c r="AD232" s="70">
        <v>0.7</v>
      </c>
      <c r="AE232" s="139">
        <v>0</v>
      </c>
      <c r="AF232" s="70">
        <v>0</v>
      </c>
      <c r="AG232" s="141">
        <v>0</v>
      </c>
      <c r="AH232" s="70">
        <v>2.4</v>
      </c>
      <c r="AI232" s="142">
        <v>1.5</v>
      </c>
      <c r="AJ232" s="143">
        <f t="shared" si="15"/>
        <v>63.8</v>
      </c>
      <c r="BY232" s="147"/>
    </row>
    <row r="233" spans="1:77" x14ac:dyDescent="0.3">
      <c r="A233" s="80" t="s">
        <v>417</v>
      </c>
      <c r="B233" s="50" t="s">
        <v>43</v>
      </c>
      <c r="C233" s="50" t="s">
        <v>29</v>
      </c>
      <c r="D233" s="50">
        <v>4</v>
      </c>
      <c r="E233" s="53"/>
      <c r="F233" s="53"/>
      <c r="G233" s="70">
        <v>143</v>
      </c>
      <c r="H233" s="99">
        <f t="shared" si="12"/>
        <v>157</v>
      </c>
      <c r="I233" s="70">
        <v>300</v>
      </c>
      <c r="J233" s="150">
        <v>186</v>
      </c>
      <c r="K233" s="99">
        <f t="shared" si="13"/>
        <v>114</v>
      </c>
      <c r="L233" s="151">
        <v>300</v>
      </c>
      <c r="M233" s="70">
        <v>169</v>
      </c>
      <c r="N233" s="99">
        <f t="shared" si="14"/>
        <v>131</v>
      </c>
      <c r="O233" s="70">
        <v>300</v>
      </c>
      <c r="P233" s="84">
        <v>0.2</v>
      </c>
      <c r="Q233" s="119"/>
      <c r="R233" s="119"/>
      <c r="S233" s="139">
        <v>0</v>
      </c>
      <c r="T233" s="70">
        <v>0</v>
      </c>
      <c r="U233" s="70">
        <v>0</v>
      </c>
      <c r="V233" s="70">
        <v>0</v>
      </c>
      <c r="W233" s="70">
        <v>0</v>
      </c>
      <c r="X233" s="70">
        <v>0</v>
      </c>
      <c r="Y233" s="139">
        <v>0</v>
      </c>
      <c r="Z233" s="70">
        <v>0</v>
      </c>
      <c r="AA233" s="70">
        <v>0</v>
      </c>
      <c r="AB233" s="70">
        <v>58.6</v>
      </c>
      <c r="AC233" s="70">
        <v>833</v>
      </c>
      <c r="AD233" s="70">
        <v>5.3</v>
      </c>
      <c r="AE233" s="139">
        <v>0</v>
      </c>
      <c r="AF233" s="70">
        <v>0</v>
      </c>
      <c r="AG233" s="141">
        <v>0.2</v>
      </c>
      <c r="AH233" s="70">
        <v>1.3</v>
      </c>
      <c r="AI233" s="142">
        <v>0.8</v>
      </c>
      <c r="AJ233" s="143">
        <f t="shared" si="15"/>
        <v>113.9</v>
      </c>
      <c r="BY233" s="147"/>
    </row>
    <row r="234" spans="1:77" x14ac:dyDescent="0.3">
      <c r="A234" s="80" t="s">
        <v>415</v>
      </c>
      <c r="B234" s="50" t="s">
        <v>43</v>
      </c>
      <c r="C234" s="50" t="s">
        <v>10</v>
      </c>
      <c r="D234" s="50">
        <v>5</v>
      </c>
      <c r="E234" s="53"/>
      <c r="F234" s="53"/>
      <c r="G234" s="70">
        <v>144</v>
      </c>
      <c r="H234" s="99">
        <f t="shared" si="12"/>
        <v>156</v>
      </c>
      <c r="I234" s="70">
        <v>300</v>
      </c>
      <c r="J234" s="150">
        <v>300</v>
      </c>
      <c r="K234" s="99">
        <f t="shared" si="13"/>
        <v>0</v>
      </c>
      <c r="L234" s="151">
        <v>300</v>
      </c>
      <c r="M234" s="70">
        <v>135</v>
      </c>
      <c r="N234" s="99">
        <f t="shared" si="14"/>
        <v>165</v>
      </c>
      <c r="O234" s="70">
        <v>300</v>
      </c>
      <c r="P234" s="84">
        <v>0.05</v>
      </c>
      <c r="Q234" s="119"/>
      <c r="R234" s="119"/>
      <c r="S234" s="139">
        <v>0</v>
      </c>
      <c r="T234" s="70">
        <v>0</v>
      </c>
      <c r="U234" s="70">
        <v>0</v>
      </c>
      <c r="V234" s="70">
        <v>0</v>
      </c>
      <c r="W234" s="70">
        <v>0</v>
      </c>
      <c r="X234" s="70">
        <v>0</v>
      </c>
      <c r="Y234" s="139">
        <v>0</v>
      </c>
      <c r="Z234" s="70">
        <v>0</v>
      </c>
      <c r="AA234" s="70">
        <v>0</v>
      </c>
      <c r="AB234" s="70">
        <v>49.5</v>
      </c>
      <c r="AC234" s="70">
        <v>728</v>
      </c>
      <c r="AD234" s="70">
        <v>4.5</v>
      </c>
      <c r="AE234" s="139">
        <v>0</v>
      </c>
      <c r="AF234" s="70">
        <v>0</v>
      </c>
      <c r="AG234" s="141">
        <v>0.2</v>
      </c>
      <c r="AH234" s="70">
        <v>0.7</v>
      </c>
      <c r="AI234" s="142">
        <v>0.4</v>
      </c>
      <c r="AJ234" s="143">
        <f t="shared" si="15"/>
        <v>99.4</v>
      </c>
      <c r="BY234" s="147"/>
    </row>
    <row r="235" spans="1:77" x14ac:dyDescent="0.3">
      <c r="A235" s="80" t="s">
        <v>423</v>
      </c>
      <c r="B235" s="50" t="s">
        <v>43</v>
      </c>
      <c r="C235" s="50" t="s">
        <v>46</v>
      </c>
      <c r="D235" s="50">
        <v>4</v>
      </c>
      <c r="E235" s="53"/>
      <c r="F235" s="53"/>
      <c r="G235" s="70">
        <v>150</v>
      </c>
      <c r="H235" s="99">
        <f t="shared" si="12"/>
        <v>150</v>
      </c>
      <c r="I235" s="70">
        <v>300</v>
      </c>
      <c r="J235" s="150">
        <v>241</v>
      </c>
      <c r="K235" s="99">
        <f t="shared" si="13"/>
        <v>59</v>
      </c>
      <c r="L235" s="151">
        <v>300</v>
      </c>
      <c r="M235" s="70">
        <v>149</v>
      </c>
      <c r="N235" s="99">
        <f t="shared" si="14"/>
        <v>151</v>
      </c>
      <c r="O235" s="70">
        <v>300</v>
      </c>
      <c r="P235" s="84">
        <v>0.11</v>
      </c>
      <c r="Q235" s="119"/>
      <c r="R235" s="119"/>
      <c r="S235" s="139">
        <v>0</v>
      </c>
      <c r="T235" s="70">
        <v>0</v>
      </c>
      <c r="U235" s="70">
        <v>0</v>
      </c>
      <c r="V235" s="70">
        <v>0</v>
      </c>
      <c r="W235" s="70">
        <v>0</v>
      </c>
      <c r="X235" s="70">
        <v>0</v>
      </c>
      <c r="Y235" s="139">
        <v>4.2</v>
      </c>
      <c r="Z235" s="70">
        <v>22.9</v>
      </c>
      <c r="AA235" s="70">
        <v>0.1</v>
      </c>
      <c r="AB235" s="70">
        <v>65.8</v>
      </c>
      <c r="AC235" s="70">
        <v>709</v>
      </c>
      <c r="AD235" s="70">
        <v>3</v>
      </c>
      <c r="AE235" s="139">
        <v>0</v>
      </c>
      <c r="AF235" s="70">
        <v>0</v>
      </c>
      <c r="AG235" s="141">
        <v>0</v>
      </c>
      <c r="AH235" s="70">
        <v>1.1000000000000001</v>
      </c>
      <c r="AI235" s="142">
        <v>0.7</v>
      </c>
      <c r="AJ235" s="143">
        <f t="shared" si="15"/>
        <v>90.39</v>
      </c>
      <c r="BY235" s="147"/>
    </row>
    <row r="236" spans="1:77" x14ac:dyDescent="0.3">
      <c r="A236" s="80" t="s">
        <v>422</v>
      </c>
      <c r="B236" s="50" t="s">
        <v>42</v>
      </c>
      <c r="C236" s="50" t="s">
        <v>35</v>
      </c>
      <c r="D236" s="50">
        <v>7</v>
      </c>
      <c r="E236" s="53"/>
      <c r="F236" s="53"/>
      <c r="G236" s="70">
        <v>169</v>
      </c>
      <c r="H236" s="99">
        <f t="shared" si="12"/>
        <v>131</v>
      </c>
      <c r="I236" s="70">
        <v>300</v>
      </c>
      <c r="J236" s="150">
        <v>300</v>
      </c>
      <c r="K236" s="99">
        <f t="shared" si="13"/>
        <v>0</v>
      </c>
      <c r="L236" s="151">
        <v>300</v>
      </c>
      <c r="M236" s="70">
        <v>300</v>
      </c>
      <c r="N236" s="99">
        <f t="shared" si="14"/>
        <v>0</v>
      </c>
      <c r="O236" s="70">
        <v>300</v>
      </c>
      <c r="P236" s="84">
        <v>0.02</v>
      </c>
      <c r="Q236" s="119"/>
      <c r="R236" s="119"/>
      <c r="S236" s="139">
        <v>0</v>
      </c>
      <c r="T236" s="70">
        <v>0</v>
      </c>
      <c r="U236" s="70">
        <v>0</v>
      </c>
      <c r="V236" s="70">
        <v>0</v>
      </c>
      <c r="W236" s="70">
        <v>0</v>
      </c>
      <c r="X236" s="70">
        <v>0</v>
      </c>
      <c r="Y236" s="139">
        <v>69.7</v>
      </c>
      <c r="Z236" s="70">
        <v>311</v>
      </c>
      <c r="AA236" s="70">
        <v>2.7</v>
      </c>
      <c r="AB236" s="70">
        <v>3.9</v>
      </c>
      <c r="AC236" s="70">
        <v>32.1</v>
      </c>
      <c r="AD236" s="70">
        <v>0.2</v>
      </c>
      <c r="AE236" s="139">
        <v>0</v>
      </c>
      <c r="AF236" s="70">
        <v>0</v>
      </c>
      <c r="AG236" s="141">
        <v>0</v>
      </c>
      <c r="AH236" s="70">
        <v>1</v>
      </c>
      <c r="AI236" s="142">
        <v>0.6</v>
      </c>
      <c r="AJ236" s="143">
        <f t="shared" si="15"/>
        <v>50.510000000000005</v>
      </c>
      <c r="BY236" s="147"/>
    </row>
    <row r="237" spans="1:77" x14ac:dyDescent="0.3">
      <c r="A237" s="80" t="s">
        <v>421</v>
      </c>
      <c r="B237" s="50" t="s">
        <v>42</v>
      </c>
      <c r="C237" s="50" t="s">
        <v>22</v>
      </c>
      <c r="D237" s="50">
        <v>10</v>
      </c>
      <c r="E237" s="53"/>
      <c r="F237" s="53"/>
      <c r="G237" s="70">
        <v>175</v>
      </c>
      <c r="H237" s="99">
        <f t="shared" si="12"/>
        <v>125</v>
      </c>
      <c r="I237" s="70">
        <v>300</v>
      </c>
      <c r="J237" s="150">
        <v>240</v>
      </c>
      <c r="K237" s="99">
        <f t="shared" si="13"/>
        <v>60</v>
      </c>
      <c r="L237" s="151">
        <v>300</v>
      </c>
      <c r="M237" s="70">
        <v>300</v>
      </c>
      <c r="N237" s="99">
        <f t="shared" si="14"/>
        <v>0</v>
      </c>
      <c r="O237" s="70">
        <v>300</v>
      </c>
      <c r="P237" s="84">
        <v>0.06</v>
      </c>
      <c r="Q237" s="119"/>
      <c r="R237" s="119"/>
      <c r="S237" s="139">
        <v>0</v>
      </c>
      <c r="T237" s="70">
        <v>0</v>
      </c>
      <c r="U237" s="70">
        <v>0</v>
      </c>
      <c r="V237" s="70">
        <v>0</v>
      </c>
      <c r="W237" s="70">
        <v>0</v>
      </c>
      <c r="X237" s="70">
        <v>0</v>
      </c>
      <c r="Y237" s="139">
        <v>78.5</v>
      </c>
      <c r="Z237" s="70">
        <v>282</v>
      </c>
      <c r="AA237" s="70">
        <v>2</v>
      </c>
      <c r="AB237" s="70">
        <v>12.6</v>
      </c>
      <c r="AC237" s="70">
        <v>102</v>
      </c>
      <c r="AD237" s="70">
        <v>0.3</v>
      </c>
      <c r="AE237" s="139">
        <v>0</v>
      </c>
      <c r="AF237" s="70">
        <v>0</v>
      </c>
      <c r="AG237" s="141">
        <v>0</v>
      </c>
      <c r="AH237" s="70">
        <v>1.2</v>
      </c>
      <c r="AI237" s="142">
        <v>0.8</v>
      </c>
      <c r="AJ237" s="143">
        <f t="shared" si="15"/>
        <v>50.6</v>
      </c>
      <c r="BY237" s="147"/>
    </row>
    <row r="238" spans="1:77" x14ac:dyDescent="0.3">
      <c r="A238" s="80" t="s">
        <v>420</v>
      </c>
      <c r="B238" s="50" t="s">
        <v>42</v>
      </c>
      <c r="C238" s="50" t="s">
        <v>38</v>
      </c>
      <c r="D238" s="50">
        <v>9</v>
      </c>
      <c r="E238" s="53"/>
      <c r="F238" s="53"/>
      <c r="G238" s="70">
        <v>176</v>
      </c>
      <c r="H238" s="99">
        <f t="shared" si="12"/>
        <v>124</v>
      </c>
      <c r="I238" s="70">
        <v>300</v>
      </c>
      <c r="J238" s="150">
        <v>300</v>
      </c>
      <c r="K238" s="99">
        <f t="shared" si="13"/>
        <v>0</v>
      </c>
      <c r="L238" s="151">
        <v>300</v>
      </c>
      <c r="M238" s="70">
        <v>300</v>
      </c>
      <c r="N238" s="99">
        <f t="shared" si="14"/>
        <v>0</v>
      </c>
      <c r="O238" s="70">
        <v>300</v>
      </c>
      <c r="P238" s="84">
        <v>0.04</v>
      </c>
      <c r="Q238" s="119"/>
      <c r="R238" s="119"/>
      <c r="S238" s="139">
        <v>0</v>
      </c>
      <c r="T238" s="70">
        <v>0</v>
      </c>
      <c r="U238" s="70">
        <v>0</v>
      </c>
      <c r="V238" s="70">
        <v>0</v>
      </c>
      <c r="W238" s="70">
        <v>0</v>
      </c>
      <c r="X238" s="70">
        <v>0</v>
      </c>
      <c r="Y238" s="139">
        <v>48.8</v>
      </c>
      <c r="Z238" s="70">
        <v>214</v>
      </c>
      <c r="AA238" s="70">
        <v>1.1000000000000001</v>
      </c>
      <c r="AB238" s="70">
        <v>4</v>
      </c>
      <c r="AC238" s="70">
        <v>32.799999999999997</v>
      </c>
      <c r="AD238" s="70">
        <v>0.2</v>
      </c>
      <c r="AE238" s="139">
        <v>0</v>
      </c>
      <c r="AF238" s="70">
        <v>0</v>
      </c>
      <c r="AG238" s="141">
        <v>0</v>
      </c>
      <c r="AH238" s="70">
        <v>0.3</v>
      </c>
      <c r="AI238" s="142">
        <v>0.2</v>
      </c>
      <c r="AJ238" s="143">
        <f t="shared" si="15"/>
        <v>32.080000000000005</v>
      </c>
      <c r="BY238" s="147"/>
    </row>
    <row r="239" spans="1:77" x14ac:dyDescent="0.3">
      <c r="A239" s="80" t="s">
        <v>419</v>
      </c>
      <c r="B239" s="50" t="s">
        <v>42</v>
      </c>
      <c r="C239" s="50" t="s">
        <v>33</v>
      </c>
      <c r="D239" s="50">
        <v>11</v>
      </c>
      <c r="E239" s="53"/>
      <c r="F239" s="53"/>
      <c r="G239" s="70">
        <v>177</v>
      </c>
      <c r="H239" s="99">
        <f t="shared" si="12"/>
        <v>123</v>
      </c>
      <c r="I239" s="70">
        <v>300</v>
      </c>
      <c r="J239" s="150">
        <v>218</v>
      </c>
      <c r="K239" s="99">
        <f t="shared" si="13"/>
        <v>82</v>
      </c>
      <c r="L239" s="151">
        <v>300</v>
      </c>
      <c r="M239" s="70">
        <v>300</v>
      </c>
      <c r="N239" s="99">
        <f t="shared" si="14"/>
        <v>0</v>
      </c>
      <c r="O239" s="70">
        <v>300</v>
      </c>
      <c r="P239" s="84">
        <v>7.0000000000000007E-2</v>
      </c>
      <c r="Q239" s="119"/>
      <c r="R239" s="119"/>
      <c r="S239" s="139">
        <v>0</v>
      </c>
      <c r="T239" s="70">
        <v>0</v>
      </c>
      <c r="U239" s="70">
        <v>0</v>
      </c>
      <c r="V239" s="70">
        <v>0</v>
      </c>
      <c r="W239" s="70">
        <v>0</v>
      </c>
      <c r="X239" s="70">
        <v>0</v>
      </c>
      <c r="Y239" s="139">
        <v>105</v>
      </c>
      <c r="Z239" s="70">
        <v>445</v>
      </c>
      <c r="AA239" s="70">
        <v>2.6</v>
      </c>
      <c r="AB239" s="70">
        <v>34.200000000000003</v>
      </c>
      <c r="AC239" s="70">
        <v>289</v>
      </c>
      <c r="AD239" s="70">
        <v>1</v>
      </c>
      <c r="AE239" s="139">
        <v>0</v>
      </c>
      <c r="AF239" s="70">
        <v>0</v>
      </c>
      <c r="AG239" s="141">
        <v>0</v>
      </c>
      <c r="AH239" s="70">
        <v>1.8</v>
      </c>
      <c r="AI239" s="142">
        <v>1.1000000000000001</v>
      </c>
      <c r="AJ239" s="143">
        <f t="shared" si="15"/>
        <v>92.8</v>
      </c>
      <c r="BY239" s="147"/>
    </row>
    <row r="240" spans="1:77" x14ac:dyDescent="0.3">
      <c r="A240" s="80" t="s">
        <v>418</v>
      </c>
      <c r="B240" s="50" t="s">
        <v>43</v>
      </c>
      <c r="C240" s="50" t="s">
        <v>27</v>
      </c>
      <c r="D240" s="50">
        <v>12</v>
      </c>
      <c r="E240" s="53"/>
      <c r="F240" s="53"/>
      <c r="G240" s="70">
        <v>252</v>
      </c>
      <c r="H240" s="99">
        <f t="shared" si="12"/>
        <v>48</v>
      </c>
      <c r="I240" s="70">
        <v>300</v>
      </c>
      <c r="J240" s="150">
        <v>300</v>
      </c>
      <c r="K240" s="99">
        <f t="shared" si="13"/>
        <v>0</v>
      </c>
      <c r="L240" s="151">
        <v>300</v>
      </c>
      <c r="M240" s="70">
        <v>300</v>
      </c>
      <c r="N240" s="99">
        <f t="shared" si="14"/>
        <v>0</v>
      </c>
      <c r="O240" s="70">
        <v>300</v>
      </c>
      <c r="P240" s="84">
        <v>0.01</v>
      </c>
      <c r="Q240" s="119"/>
      <c r="R240" s="119"/>
      <c r="S240" s="139">
        <v>0</v>
      </c>
      <c r="T240" s="70">
        <v>0</v>
      </c>
      <c r="U240" s="70">
        <v>0</v>
      </c>
      <c r="V240" s="70">
        <v>0</v>
      </c>
      <c r="W240" s="70">
        <v>0</v>
      </c>
      <c r="X240" s="70">
        <v>0</v>
      </c>
      <c r="Y240" s="139">
        <v>2</v>
      </c>
      <c r="Z240" s="70">
        <v>11</v>
      </c>
      <c r="AA240" s="70">
        <v>0</v>
      </c>
      <c r="AB240" s="70">
        <v>2.8</v>
      </c>
      <c r="AC240" s="70">
        <v>37.5</v>
      </c>
      <c r="AD240" s="70">
        <v>0.2</v>
      </c>
      <c r="AE240" s="139">
        <v>0</v>
      </c>
      <c r="AF240" s="70">
        <v>0</v>
      </c>
      <c r="AG240" s="141">
        <v>0</v>
      </c>
      <c r="AH240" s="70">
        <v>0</v>
      </c>
      <c r="AI240" s="142">
        <v>0</v>
      </c>
      <c r="AJ240" s="143">
        <f t="shared" si="15"/>
        <v>6.05</v>
      </c>
      <c r="BY240" s="147"/>
    </row>
    <row r="241" spans="1:36" x14ac:dyDescent="0.3">
      <c r="A241" s="80"/>
      <c r="B241" s="50"/>
      <c r="C241" s="50"/>
      <c r="D241" s="50"/>
      <c r="E241" s="53"/>
      <c r="F241" s="53"/>
      <c r="G241" s="70"/>
      <c r="H241" s="100"/>
      <c r="I241" s="70"/>
      <c r="J241" s="150"/>
      <c r="K241" s="100"/>
      <c r="L241" s="151"/>
      <c r="M241" s="70"/>
      <c r="N241" s="100"/>
      <c r="O241" s="70"/>
      <c r="P241" s="84"/>
      <c r="Q241" s="119"/>
      <c r="R241" s="119"/>
      <c r="S241" s="139"/>
      <c r="T241" s="70"/>
      <c r="U241" s="70"/>
      <c r="V241" s="70"/>
      <c r="W241" s="70"/>
      <c r="X241" s="70"/>
      <c r="Y241" s="139"/>
      <c r="Z241" s="70"/>
      <c r="AA241" s="70"/>
      <c r="AB241" s="70"/>
      <c r="AC241" s="70"/>
      <c r="AD241" s="70"/>
      <c r="AE241" s="139"/>
      <c r="AF241" s="70"/>
      <c r="AG241" s="141"/>
      <c r="AH241" s="70"/>
      <c r="AI241" s="142"/>
      <c r="AJ241" s="143"/>
    </row>
    <row r="242" spans="1:36" x14ac:dyDescent="0.3">
      <c r="A242" s="80"/>
      <c r="B242" s="50"/>
      <c r="C242" s="50"/>
      <c r="D242" s="50"/>
      <c r="E242" s="53"/>
      <c r="F242" s="53"/>
      <c r="G242" s="70"/>
      <c r="H242" s="100"/>
      <c r="I242" s="70"/>
      <c r="J242" s="150"/>
      <c r="K242" s="100"/>
      <c r="L242" s="151"/>
      <c r="M242" s="70"/>
      <c r="N242" s="100"/>
      <c r="O242" s="70"/>
      <c r="P242" s="84"/>
      <c r="Q242" s="119"/>
      <c r="R242" s="119"/>
      <c r="S242" s="139"/>
      <c r="T242" s="70"/>
      <c r="U242" s="70"/>
      <c r="V242" s="70"/>
      <c r="W242" s="70"/>
      <c r="X242" s="70"/>
      <c r="Y242" s="139"/>
      <c r="Z242" s="70"/>
      <c r="AA242" s="70"/>
      <c r="AB242" s="70"/>
      <c r="AC242" s="70"/>
      <c r="AD242" s="70"/>
      <c r="AE242" s="139"/>
      <c r="AF242" s="70"/>
      <c r="AG242" s="141"/>
      <c r="AH242" s="70"/>
      <c r="AI242" s="142"/>
      <c r="AJ242" s="143"/>
    </row>
    <row r="243" spans="1:36" x14ac:dyDescent="0.3">
      <c r="A243" s="80"/>
      <c r="B243" s="50"/>
      <c r="C243" s="50"/>
      <c r="D243" s="50"/>
      <c r="E243" s="53"/>
      <c r="F243" s="53"/>
      <c r="G243" s="70"/>
      <c r="H243" s="100"/>
      <c r="I243" s="70"/>
      <c r="J243" s="150"/>
      <c r="K243" s="100"/>
      <c r="L243" s="151"/>
      <c r="M243" s="70"/>
      <c r="N243" s="100"/>
      <c r="O243" s="70"/>
      <c r="P243" s="84"/>
      <c r="Q243" s="119"/>
      <c r="R243" s="119"/>
      <c r="S243" s="139"/>
      <c r="T243" s="70"/>
      <c r="U243" s="70"/>
      <c r="V243" s="70"/>
      <c r="W243" s="70"/>
      <c r="X243" s="70"/>
      <c r="Y243" s="139"/>
      <c r="Z243" s="70"/>
      <c r="AA243" s="70"/>
      <c r="AB243" s="70"/>
      <c r="AC243" s="70"/>
      <c r="AD243" s="70"/>
      <c r="AE243" s="139"/>
      <c r="AF243" s="70"/>
      <c r="AG243" s="141"/>
      <c r="AH243" s="70"/>
      <c r="AI243" s="142"/>
      <c r="AJ243" s="143"/>
    </row>
    <row r="244" spans="1:36" x14ac:dyDescent="0.3">
      <c r="A244" s="80"/>
      <c r="B244" s="50"/>
      <c r="C244" s="50"/>
      <c r="D244" s="50"/>
      <c r="E244" s="53"/>
      <c r="F244" s="53"/>
      <c r="G244" s="70"/>
      <c r="H244" s="100"/>
      <c r="I244" s="70"/>
      <c r="J244" s="150"/>
      <c r="K244" s="100"/>
      <c r="L244" s="151"/>
      <c r="M244" s="70"/>
      <c r="N244" s="100"/>
      <c r="O244" s="70"/>
      <c r="P244" s="84"/>
      <c r="Q244" s="119"/>
      <c r="R244" s="119"/>
      <c r="S244" s="139"/>
      <c r="T244" s="70"/>
      <c r="U244" s="70"/>
      <c r="V244" s="70"/>
      <c r="W244" s="70"/>
      <c r="X244" s="70"/>
      <c r="Y244" s="139"/>
      <c r="Z244" s="70"/>
      <c r="AA244" s="70"/>
      <c r="AB244" s="70"/>
      <c r="AC244" s="70"/>
      <c r="AD244" s="70"/>
      <c r="AE244" s="139"/>
      <c r="AF244" s="70"/>
      <c r="AG244" s="141"/>
      <c r="AH244" s="70"/>
      <c r="AI244" s="142"/>
      <c r="AJ244" s="143"/>
    </row>
    <row r="245" spans="1:36" x14ac:dyDescent="0.3">
      <c r="A245" s="80"/>
      <c r="B245" s="50"/>
      <c r="C245" s="50"/>
      <c r="D245" s="50"/>
      <c r="E245" s="53"/>
      <c r="F245" s="53"/>
      <c r="G245" s="70"/>
      <c r="H245" s="100"/>
      <c r="I245" s="70"/>
      <c r="J245" s="150"/>
      <c r="K245" s="100"/>
      <c r="L245" s="151"/>
      <c r="M245" s="70"/>
      <c r="N245" s="100"/>
      <c r="O245" s="70"/>
      <c r="P245" s="84"/>
      <c r="Q245" s="119"/>
      <c r="R245" s="119"/>
      <c r="S245" s="139"/>
      <c r="T245" s="70"/>
      <c r="U245" s="70"/>
      <c r="V245" s="70"/>
      <c r="W245" s="70"/>
      <c r="X245" s="70"/>
      <c r="Y245" s="139"/>
      <c r="Z245" s="70"/>
      <c r="AA245" s="70"/>
      <c r="AB245" s="70"/>
      <c r="AC245" s="70"/>
      <c r="AD245" s="70"/>
      <c r="AE245" s="139"/>
      <c r="AF245" s="70"/>
      <c r="AG245" s="141"/>
      <c r="AH245" s="70"/>
      <c r="AI245" s="142"/>
      <c r="AJ245" s="143"/>
    </row>
    <row r="246" spans="1:36" x14ac:dyDescent="0.3">
      <c r="A246" s="80"/>
      <c r="B246" s="50"/>
      <c r="C246" s="50"/>
      <c r="D246" s="50"/>
      <c r="E246" s="53"/>
      <c r="F246" s="53"/>
      <c r="G246" s="70"/>
      <c r="H246" s="100"/>
      <c r="I246" s="70"/>
      <c r="J246" s="150"/>
      <c r="K246" s="100"/>
      <c r="L246" s="151"/>
      <c r="M246" s="70"/>
      <c r="N246" s="100"/>
      <c r="O246" s="70"/>
      <c r="P246" s="84"/>
      <c r="Q246" s="119"/>
      <c r="R246" s="119"/>
      <c r="S246" s="139"/>
      <c r="T246" s="70"/>
      <c r="U246" s="70"/>
      <c r="V246" s="70"/>
      <c r="W246" s="70"/>
      <c r="X246" s="70"/>
      <c r="Y246" s="139"/>
      <c r="Z246" s="70"/>
      <c r="AA246" s="70"/>
      <c r="AB246" s="70"/>
      <c r="AC246" s="70"/>
      <c r="AD246" s="70"/>
      <c r="AE246" s="139"/>
      <c r="AF246" s="70"/>
      <c r="AG246" s="141"/>
      <c r="AH246" s="70"/>
      <c r="AI246" s="142"/>
      <c r="AJ246" s="143"/>
    </row>
    <row r="247" spans="1:36" x14ac:dyDescent="0.3">
      <c r="A247" s="80"/>
      <c r="B247" s="50"/>
      <c r="C247" s="50"/>
      <c r="D247" s="50"/>
      <c r="E247" s="53"/>
      <c r="F247" s="53"/>
      <c r="G247" s="70"/>
      <c r="H247" s="100"/>
      <c r="I247" s="70"/>
      <c r="J247" s="150"/>
      <c r="K247" s="100"/>
      <c r="L247" s="151"/>
      <c r="M247" s="70"/>
      <c r="N247" s="100"/>
      <c r="O247" s="70"/>
      <c r="P247" s="84"/>
      <c r="Q247" s="119"/>
      <c r="R247" s="119"/>
      <c r="S247" s="139"/>
      <c r="T247" s="70"/>
      <c r="U247" s="70"/>
      <c r="V247" s="70"/>
      <c r="W247" s="70"/>
      <c r="X247" s="70"/>
      <c r="Y247" s="139"/>
      <c r="Z247" s="70"/>
      <c r="AA247" s="70"/>
      <c r="AB247" s="70"/>
      <c r="AC247" s="70"/>
      <c r="AD247" s="70"/>
      <c r="AE247" s="139"/>
      <c r="AF247" s="70"/>
      <c r="AG247" s="141"/>
      <c r="AH247" s="70"/>
      <c r="AI247" s="142"/>
      <c r="AJ247" s="143"/>
    </row>
    <row r="248" spans="1:36" x14ac:dyDescent="0.3">
      <c r="A248" s="80"/>
      <c r="B248" s="50"/>
      <c r="C248" s="50"/>
      <c r="D248" s="50"/>
      <c r="E248" s="53"/>
      <c r="F248" s="53"/>
      <c r="G248" s="70"/>
      <c r="H248" s="100"/>
      <c r="I248" s="70"/>
      <c r="J248" s="150"/>
      <c r="K248" s="100"/>
      <c r="L248" s="151"/>
      <c r="M248" s="70"/>
      <c r="N248" s="100"/>
      <c r="O248" s="70"/>
      <c r="P248" s="84"/>
      <c r="Q248" s="119"/>
      <c r="R248" s="119"/>
      <c r="S248" s="139"/>
      <c r="T248" s="70"/>
      <c r="U248" s="70"/>
      <c r="V248" s="70"/>
      <c r="W248" s="70"/>
      <c r="X248" s="70"/>
      <c r="Y248" s="139"/>
      <c r="Z248" s="70"/>
      <c r="AA248" s="70"/>
      <c r="AB248" s="70"/>
      <c r="AC248" s="70"/>
      <c r="AD248" s="70"/>
      <c r="AE248" s="139"/>
      <c r="AF248" s="70"/>
      <c r="AG248" s="141"/>
      <c r="AH248" s="70"/>
      <c r="AI248" s="142"/>
      <c r="AJ248" s="143"/>
    </row>
    <row r="249" spans="1:36" x14ac:dyDescent="0.3">
      <c r="A249" s="80"/>
      <c r="B249" s="50"/>
      <c r="C249" s="50"/>
      <c r="D249" s="50"/>
      <c r="E249" s="53"/>
      <c r="F249" s="53"/>
      <c r="G249" s="70"/>
      <c r="H249" s="100"/>
      <c r="I249" s="70"/>
      <c r="J249" s="150"/>
      <c r="K249" s="100"/>
      <c r="L249" s="151"/>
      <c r="M249" s="70"/>
      <c r="N249" s="100"/>
      <c r="O249" s="70"/>
      <c r="P249" s="84"/>
      <c r="Q249" s="119"/>
      <c r="R249" s="119"/>
      <c r="S249" s="139"/>
      <c r="T249" s="70"/>
      <c r="U249" s="70"/>
      <c r="V249" s="70"/>
      <c r="W249" s="70"/>
      <c r="X249" s="70"/>
      <c r="Y249" s="139"/>
      <c r="Z249" s="70"/>
      <c r="AA249" s="70"/>
      <c r="AB249" s="70"/>
      <c r="AC249" s="70"/>
      <c r="AD249" s="70"/>
      <c r="AE249" s="139"/>
      <c r="AF249" s="70"/>
      <c r="AG249" s="141"/>
      <c r="AH249" s="70"/>
      <c r="AI249" s="142"/>
      <c r="AJ249" s="143"/>
    </row>
    <row r="250" spans="1:36" x14ac:dyDescent="0.3">
      <c r="A250" s="80"/>
      <c r="B250" s="50"/>
      <c r="C250" s="50"/>
      <c r="D250" s="50"/>
      <c r="E250" s="53"/>
      <c r="F250" s="53"/>
      <c r="G250" s="70"/>
      <c r="H250" s="100"/>
      <c r="I250" s="70"/>
      <c r="J250" s="150"/>
      <c r="K250" s="100"/>
      <c r="L250" s="151"/>
      <c r="M250" s="70"/>
      <c r="N250" s="100"/>
      <c r="O250" s="70"/>
      <c r="P250" s="84"/>
      <c r="Q250" s="119"/>
      <c r="R250" s="119"/>
      <c r="S250" s="139"/>
      <c r="T250" s="70"/>
      <c r="U250" s="70"/>
      <c r="V250" s="70"/>
      <c r="W250" s="70"/>
      <c r="X250" s="70"/>
      <c r="Y250" s="139"/>
      <c r="Z250" s="70"/>
      <c r="AA250" s="70"/>
      <c r="AB250" s="70"/>
      <c r="AC250" s="70"/>
      <c r="AD250" s="70"/>
      <c r="AE250" s="139"/>
      <c r="AF250" s="70"/>
      <c r="AG250" s="141"/>
      <c r="AH250" s="70"/>
      <c r="AI250" s="142"/>
      <c r="AJ250" s="143"/>
    </row>
    <row r="251" spans="1:36" x14ac:dyDescent="0.3">
      <c r="A251" s="80"/>
      <c r="B251" s="50"/>
      <c r="C251" s="50"/>
      <c r="D251" s="50"/>
      <c r="E251" s="53"/>
      <c r="F251" s="53"/>
      <c r="G251" s="70"/>
      <c r="H251" s="100"/>
      <c r="I251" s="70"/>
      <c r="J251" s="150"/>
      <c r="K251" s="100"/>
      <c r="L251" s="151"/>
      <c r="M251" s="70"/>
      <c r="N251" s="100"/>
      <c r="O251" s="70"/>
      <c r="P251" s="84"/>
      <c r="Q251" s="119"/>
      <c r="R251" s="119"/>
      <c r="S251" s="139"/>
      <c r="T251" s="70"/>
      <c r="U251" s="70"/>
      <c r="V251" s="70"/>
      <c r="W251" s="70"/>
      <c r="X251" s="70"/>
      <c r="Y251" s="139"/>
      <c r="Z251" s="70"/>
      <c r="AA251" s="70"/>
      <c r="AB251" s="70"/>
      <c r="AC251" s="70"/>
      <c r="AD251" s="70"/>
      <c r="AE251" s="139"/>
      <c r="AF251" s="70"/>
      <c r="AG251" s="141"/>
      <c r="AH251" s="70"/>
      <c r="AI251" s="142"/>
      <c r="AJ251" s="143"/>
    </row>
    <row r="252" spans="1:36" x14ac:dyDescent="0.3">
      <c r="A252" s="80"/>
      <c r="B252" s="50"/>
      <c r="C252" s="50"/>
      <c r="D252" s="50"/>
      <c r="E252" s="53"/>
      <c r="F252" s="53"/>
      <c r="G252" s="70"/>
      <c r="H252" s="100"/>
      <c r="I252" s="70"/>
      <c r="J252" s="150"/>
      <c r="K252" s="100"/>
      <c r="L252" s="151"/>
      <c r="M252" s="70"/>
      <c r="N252" s="100"/>
      <c r="O252" s="70"/>
      <c r="P252" s="84"/>
      <c r="Q252" s="119"/>
      <c r="R252" s="119"/>
      <c r="S252" s="139"/>
      <c r="T252" s="70"/>
      <c r="U252" s="70"/>
      <c r="V252" s="70"/>
      <c r="W252" s="70"/>
      <c r="X252" s="70"/>
      <c r="Y252" s="139"/>
      <c r="Z252" s="70"/>
      <c r="AA252" s="70"/>
      <c r="AB252" s="70"/>
      <c r="AC252" s="70"/>
      <c r="AD252" s="70"/>
      <c r="AE252" s="139"/>
      <c r="AF252" s="70"/>
      <c r="AG252" s="141"/>
      <c r="AH252" s="70"/>
      <c r="AI252" s="142"/>
      <c r="AJ252" s="143"/>
    </row>
    <row r="253" spans="1:36" x14ac:dyDescent="0.3">
      <c r="A253" s="80"/>
      <c r="B253" s="50"/>
      <c r="C253" s="50"/>
      <c r="D253" s="50"/>
      <c r="E253" s="53"/>
      <c r="F253" s="53"/>
      <c r="G253" s="70"/>
      <c r="H253" s="100"/>
      <c r="I253" s="70"/>
      <c r="J253" s="150"/>
      <c r="K253" s="100"/>
      <c r="L253" s="151"/>
      <c r="M253" s="70"/>
      <c r="N253" s="100"/>
      <c r="O253" s="70"/>
      <c r="P253" s="84"/>
      <c r="Q253" s="119"/>
      <c r="R253" s="119"/>
      <c r="S253" s="139"/>
      <c r="T253" s="70"/>
      <c r="U253" s="70"/>
      <c r="V253" s="70"/>
      <c r="W253" s="70"/>
      <c r="X253" s="70"/>
      <c r="Y253" s="139"/>
      <c r="Z253" s="70"/>
      <c r="AA253" s="70"/>
      <c r="AB253" s="70"/>
      <c r="AC253" s="70"/>
      <c r="AD253" s="70"/>
      <c r="AE253" s="139"/>
      <c r="AF253" s="70"/>
      <c r="AG253" s="141"/>
      <c r="AH253" s="70"/>
      <c r="AI253" s="142"/>
      <c r="AJ253" s="143"/>
    </row>
    <row r="254" spans="1:36" x14ac:dyDescent="0.3">
      <c r="A254" s="80"/>
      <c r="B254" s="50"/>
      <c r="C254" s="50"/>
      <c r="D254" s="50"/>
      <c r="E254" s="53"/>
      <c r="F254" s="53"/>
      <c r="G254" s="70"/>
      <c r="H254" s="100"/>
      <c r="I254" s="70"/>
      <c r="J254" s="150"/>
      <c r="K254" s="100"/>
      <c r="L254" s="151"/>
      <c r="M254" s="70"/>
      <c r="N254" s="100"/>
      <c r="O254" s="70"/>
      <c r="P254" s="84"/>
      <c r="Q254" s="119"/>
      <c r="R254" s="119"/>
      <c r="S254" s="139"/>
      <c r="T254" s="70"/>
      <c r="U254" s="70"/>
      <c r="V254" s="70"/>
      <c r="W254" s="70"/>
      <c r="X254" s="70"/>
      <c r="Y254" s="139"/>
      <c r="Z254" s="70"/>
      <c r="AA254" s="70"/>
      <c r="AB254" s="70"/>
      <c r="AC254" s="70"/>
      <c r="AD254" s="70"/>
      <c r="AE254" s="139"/>
      <c r="AF254" s="70"/>
      <c r="AG254" s="141"/>
      <c r="AH254" s="70"/>
      <c r="AI254" s="142"/>
      <c r="AJ254" s="143"/>
    </row>
    <row r="255" spans="1:36" x14ac:dyDescent="0.3">
      <c r="A255" s="80"/>
      <c r="B255" s="50"/>
      <c r="C255" s="50"/>
      <c r="D255" s="50"/>
      <c r="E255" s="53"/>
      <c r="F255" s="53"/>
      <c r="G255" s="70"/>
      <c r="H255" s="100"/>
      <c r="I255" s="70"/>
      <c r="J255" s="150"/>
      <c r="K255" s="100"/>
      <c r="L255" s="151"/>
      <c r="M255" s="70"/>
      <c r="N255" s="100"/>
      <c r="O255" s="70"/>
      <c r="P255" s="84"/>
      <c r="Q255" s="119"/>
      <c r="R255" s="119"/>
      <c r="S255" s="139"/>
      <c r="T255" s="70"/>
      <c r="U255" s="70"/>
      <c r="V255" s="70"/>
      <c r="W255" s="70"/>
      <c r="X255" s="70"/>
      <c r="Y255" s="139"/>
      <c r="Z255" s="70"/>
      <c r="AA255" s="70"/>
      <c r="AB255" s="70"/>
      <c r="AC255" s="70"/>
      <c r="AD255" s="70"/>
      <c r="AE255" s="139"/>
      <c r="AF255" s="70"/>
      <c r="AG255" s="141"/>
      <c r="AH255" s="70"/>
      <c r="AI255" s="142"/>
      <c r="AJ255" s="143"/>
    </row>
    <row r="256" spans="1:36" x14ac:dyDescent="0.3">
      <c r="A256" s="80"/>
      <c r="B256" s="50"/>
      <c r="C256" s="50"/>
      <c r="D256" s="50"/>
      <c r="E256" s="53"/>
      <c r="F256" s="53"/>
      <c r="G256" s="70"/>
      <c r="H256" s="100"/>
      <c r="I256" s="70"/>
      <c r="J256" s="150"/>
      <c r="K256" s="100"/>
      <c r="L256" s="151"/>
      <c r="M256" s="70"/>
      <c r="N256" s="100"/>
      <c r="O256" s="70"/>
      <c r="P256" s="84"/>
      <c r="Q256" s="119"/>
      <c r="R256" s="119"/>
      <c r="S256" s="139"/>
      <c r="T256" s="70"/>
      <c r="U256" s="70"/>
      <c r="V256" s="70"/>
      <c r="W256" s="70"/>
      <c r="X256" s="70"/>
      <c r="Y256" s="139"/>
      <c r="Z256" s="70"/>
      <c r="AA256" s="70"/>
      <c r="AB256" s="70"/>
      <c r="AC256" s="70"/>
      <c r="AD256" s="70"/>
      <c r="AE256" s="139"/>
      <c r="AF256" s="70"/>
      <c r="AG256" s="141"/>
      <c r="AH256" s="70"/>
      <c r="AI256" s="142"/>
      <c r="AJ256" s="143"/>
    </row>
    <row r="257" spans="1:36" x14ac:dyDescent="0.3">
      <c r="A257" s="80"/>
      <c r="B257" s="50"/>
      <c r="C257" s="50"/>
      <c r="D257" s="50"/>
      <c r="E257" s="53"/>
      <c r="F257" s="53"/>
      <c r="G257" s="70"/>
      <c r="H257" s="100"/>
      <c r="I257" s="70"/>
      <c r="J257" s="150"/>
      <c r="K257" s="100"/>
      <c r="L257" s="151"/>
      <c r="M257" s="70"/>
      <c r="N257" s="100"/>
      <c r="O257" s="70"/>
      <c r="P257" s="84"/>
      <c r="Q257" s="119"/>
      <c r="R257" s="119"/>
      <c r="S257" s="139"/>
      <c r="T257" s="70"/>
      <c r="U257" s="70"/>
      <c r="V257" s="70"/>
      <c r="W257" s="70"/>
      <c r="X257" s="70"/>
      <c r="Y257" s="139"/>
      <c r="Z257" s="70"/>
      <c r="AA257" s="70"/>
      <c r="AB257" s="70"/>
      <c r="AC257" s="70"/>
      <c r="AD257" s="70"/>
      <c r="AE257" s="139"/>
      <c r="AF257" s="70"/>
      <c r="AG257" s="141"/>
      <c r="AH257" s="70"/>
      <c r="AI257" s="142"/>
      <c r="AJ257" s="143"/>
    </row>
    <row r="258" spans="1:36" x14ac:dyDescent="0.3">
      <c r="A258" s="80"/>
      <c r="B258" s="50"/>
      <c r="C258" s="50"/>
      <c r="D258" s="50"/>
      <c r="E258" s="53"/>
      <c r="F258" s="53"/>
      <c r="G258" s="70"/>
      <c r="H258" s="100"/>
      <c r="I258" s="70"/>
      <c r="J258" s="150"/>
      <c r="K258" s="100"/>
      <c r="L258" s="151"/>
      <c r="M258" s="70"/>
      <c r="N258" s="100"/>
      <c r="O258" s="70"/>
      <c r="P258" s="84"/>
      <c r="Q258" s="119"/>
      <c r="R258" s="119"/>
      <c r="S258" s="139"/>
      <c r="T258" s="70"/>
      <c r="U258" s="70"/>
      <c r="V258" s="70"/>
      <c r="W258" s="70"/>
      <c r="X258" s="70"/>
      <c r="Y258" s="139"/>
      <c r="Z258" s="70"/>
      <c r="AA258" s="70"/>
      <c r="AB258" s="70"/>
      <c r="AC258" s="70"/>
      <c r="AD258" s="70"/>
      <c r="AE258" s="139"/>
      <c r="AF258" s="70"/>
      <c r="AG258" s="141"/>
      <c r="AH258" s="70"/>
      <c r="AI258" s="142"/>
      <c r="AJ258" s="143"/>
    </row>
    <row r="259" spans="1:36" x14ac:dyDescent="0.3">
      <c r="A259" s="80"/>
      <c r="B259" s="50"/>
      <c r="C259" s="50"/>
      <c r="D259" s="50"/>
      <c r="E259" s="53"/>
      <c r="F259" s="53"/>
      <c r="G259" s="70"/>
      <c r="H259" s="100"/>
      <c r="I259" s="70"/>
      <c r="J259" s="150"/>
      <c r="K259" s="100"/>
      <c r="L259" s="151"/>
      <c r="M259" s="70"/>
      <c r="N259" s="100"/>
      <c r="O259" s="70"/>
      <c r="P259" s="84"/>
      <c r="Q259" s="119"/>
      <c r="R259" s="119"/>
      <c r="S259" s="139"/>
      <c r="T259" s="70"/>
      <c r="U259" s="70"/>
      <c r="V259" s="70"/>
      <c r="W259" s="70"/>
      <c r="X259" s="70"/>
      <c r="Y259" s="139"/>
      <c r="Z259" s="70"/>
      <c r="AA259" s="70"/>
      <c r="AB259" s="70"/>
      <c r="AC259" s="70"/>
      <c r="AD259" s="70"/>
      <c r="AE259" s="139"/>
      <c r="AF259" s="70"/>
      <c r="AG259" s="141"/>
      <c r="AH259" s="70"/>
      <c r="AI259" s="142"/>
      <c r="AJ259" s="143"/>
    </row>
    <row r="260" spans="1:36" x14ac:dyDescent="0.3">
      <c r="A260" s="80"/>
      <c r="B260" s="50"/>
      <c r="C260" s="50"/>
      <c r="D260" s="50"/>
      <c r="E260" s="53"/>
      <c r="F260" s="53"/>
      <c r="G260" s="70"/>
      <c r="H260" s="100"/>
      <c r="I260" s="70"/>
      <c r="J260" s="150"/>
      <c r="K260" s="100"/>
      <c r="L260" s="151"/>
      <c r="M260" s="70"/>
      <c r="N260" s="100"/>
      <c r="O260" s="70"/>
      <c r="P260" s="84"/>
      <c r="Q260" s="119"/>
      <c r="R260" s="119"/>
      <c r="S260" s="139"/>
      <c r="T260" s="70"/>
      <c r="U260" s="70"/>
      <c r="V260" s="70"/>
      <c r="W260" s="70"/>
      <c r="X260" s="70"/>
      <c r="Y260" s="139"/>
      <c r="Z260" s="70"/>
      <c r="AA260" s="70"/>
      <c r="AB260" s="70"/>
      <c r="AC260" s="70"/>
      <c r="AD260" s="70"/>
      <c r="AE260" s="139"/>
      <c r="AF260" s="70"/>
      <c r="AG260" s="141"/>
      <c r="AH260" s="70"/>
      <c r="AI260" s="142"/>
      <c r="AJ260" s="143"/>
    </row>
    <row r="261" spans="1:36" x14ac:dyDescent="0.3">
      <c r="A261" s="80"/>
      <c r="B261" s="50"/>
      <c r="C261" s="50"/>
      <c r="D261" s="50"/>
      <c r="E261" s="53"/>
      <c r="F261" s="53"/>
      <c r="G261" s="70"/>
      <c r="H261" s="100"/>
      <c r="I261" s="70"/>
      <c r="J261" s="150"/>
      <c r="K261" s="100"/>
      <c r="L261" s="151"/>
      <c r="M261" s="70"/>
      <c r="N261" s="100"/>
      <c r="O261" s="70"/>
      <c r="P261" s="84"/>
      <c r="Q261" s="119"/>
      <c r="R261" s="119"/>
      <c r="S261" s="139"/>
      <c r="T261" s="70"/>
      <c r="U261" s="70"/>
      <c r="V261" s="70"/>
      <c r="W261" s="70"/>
      <c r="X261" s="70"/>
      <c r="Y261" s="139"/>
      <c r="Z261" s="70"/>
      <c r="AA261" s="70"/>
      <c r="AB261" s="70"/>
      <c r="AC261" s="70"/>
      <c r="AD261" s="70"/>
      <c r="AE261" s="139"/>
      <c r="AF261" s="70"/>
      <c r="AG261" s="141"/>
      <c r="AH261" s="70"/>
      <c r="AI261" s="142"/>
      <c r="AJ261" s="143"/>
    </row>
    <row r="262" spans="1:36" x14ac:dyDescent="0.3">
      <c r="A262" s="80"/>
      <c r="B262" s="50"/>
      <c r="C262" s="50"/>
      <c r="D262" s="50"/>
      <c r="E262" s="53"/>
      <c r="F262" s="53"/>
      <c r="G262" s="70"/>
      <c r="H262" s="100"/>
      <c r="I262" s="70"/>
      <c r="J262" s="150"/>
      <c r="K262" s="100"/>
      <c r="L262" s="151"/>
      <c r="M262" s="70"/>
      <c r="N262" s="100"/>
      <c r="O262" s="70"/>
      <c r="P262" s="84"/>
      <c r="Q262" s="119"/>
      <c r="R262" s="119"/>
      <c r="S262" s="139"/>
      <c r="T262" s="70"/>
      <c r="U262" s="70"/>
      <c r="V262" s="70"/>
      <c r="W262" s="70"/>
      <c r="X262" s="70"/>
      <c r="Y262" s="139"/>
      <c r="Z262" s="70"/>
      <c r="AA262" s="70"/>
      <c r="AB262" s="70"/>
      <c r="AC262" s="70"/>
      <c r="AD262" s="70"/>
      <c r="AE262" s="139"/>
      <c r="AF262" s="70"/>
      <c r="AG262" s="141"/>
      <c r="AH262" s="70"/>
      <c r="AI262" s="142"/>
      <c r="AJ262" s="143"/>
    </row>
    <row r="263" spans="1:36" x14ac:dyDescent="0.3">
      <c r="A263" s="80"/>
      <c r="B263" s="50"/>
      <c r="C263" s="50"/>
      <c r="D263" s="50"/>
      <c r="E263" s="53"/>
      <c r="F263" s="53"/>
      <c r="G263" s="70"/>
      <c r="H263" s="100"/>
      <c r="I263" s="70"/>
      <c r="J263" s="150"/>
      <c r="K263" s="100"/>
      <c r="L263" s="151"/>
      <c r="M263" s="70"/>
      <c r="N263" s="100"/>
      <c r="O263" s="70"/>
      <c r="P263" s="84"/>
      <c r="Q263" s="119"/>
      <c r="R263" s="119"/>
      <c r="S263" s="139"/>
      <c r="T263" s="70"/>
      <c r="U263" s="70"/>
      <c r="V263" s="70"/>
      <c r="W263" s="70"/>
      <c r="X263" s="70"/>
      <c r="Y263" s="139"/>
      <c r="Z263" s="70"/>
      <c r="AA263" s="70"/>
      <c r="AB263" s="70"/>
      <c r="AC263" s="70"/>
      <c r="AD263" s="70"/>
      <c r="AE263" s="139"/>
      <c r="AF263" s="70"/>
      <c r="AG263" s="141"/>
      <c r="AH263" s="70"/>
      <c r="AI263" s="142"/>
      <c r="AJ263" s="143"/>
    </row>
    <row r="264" spans="1:36" x14ac:dyDescent="0.3">
      <c r="A264" s="80"/>
      <c r="B264" s="50"/>
      <c r="C264" s="50"/>
      <c r="D264" s="50"/>
      <c r="E264" s="53"/>
      <c r="F264" s="53"/>
      <c r="G264" s="70"/>
      <c r="H264" s="100"/>
      <c r="I264" s="70"/>
      <c r="J264" s="150"/>
      <c r="K264" s="100"/>
      <c r="L264" s="151"/>
      <c r="M264" s="70"/>
      <c r="N264" s="100"/>
      <c r="O264" s="70"/>
      <c r="P264" s="84"/>
      <c r="Q264" s="119"/>
      <c r="R264" s="119"/>
      <c r="S264" s="139"/>
      <c r="T264" s="70"/>
      <c r="U264" s="70"/>
      <c r="V264" s="70"/>
      <c r="W264" s="70"/>
      <c r="X264" s="70"/>
      <c r="Y264" s="139"/>
      <c r="Z264" s="70"/>
      <c r="AA264" s="70"/>
      <c r="AB264" s="70"/>
      <c r="AC264" s="70"/>
      <c r="AD264" s="70"/>
      <c r="AE264" s="139"/>
      <c r="AF264" s="70"/>
      <c r="AG264" s="141"/>
      <c r="AH264" s="70"/>
      <c r="AI264" s="142"/>
      <c r="AJ264" s="143"/>
    </row>
    <row r="265" spans="1:36" x14ac:dyDescent="0.3">
      <c r="A265" s="80"/>
      <c r="B265" s="50"/>
      <c r="C265" s="50"/>
      <c r="D265" s="50"/>
      <c r="E265" s="53"/>
      <c r="F265" s="53"/>
      <c r="G265" s="70"/>
      <c r="H265" s="100"/>
      <c r="I265" s="70"/>
      <c r="J265" s="150"/>
      <c r="K265" s="100"/>
      <c r="L265" s="151"/>
      <c r="M265" s="70"/>
      <c r="N265" s="100"/>
      <c r="O265" s="70"/>
      <c r="P265" s="84"/>
      <c r="Q265" s="119"/>
      <c r="R265" s="119"/>
      <c r="S265" s="139"/>
      <c r="T265" s="70"/>
      <c r="U265" s="70"/>
      <c r="V265" s="70"/>
      <c r="W265" s="70"/>
      <c r="X265" s="70"/>
      <c r="Y265" s="139"/>
      <c r="Z265" s="70"/>
      <c r="AA265" s="70"/>
      <c r="AB265" s="70"/>
      <c r="AC265" s="70"/>
      <c r="AD265" s="70"/>
      <c r="AE265" s="139"/>
      <c r="AF265" s="70"/>
      <c r="AG265" s="141"/>
      <c r="AH265" s="70"/>
      <c r="AI265" s="142"/>
      <c r="AJ265" s="143"/>
    </row>
    <row r="266" spans="1:36" x14ac:dyDescent="0.3">
      <c r="A266" s="80"/>
      <c r="B266" s="50"/>
      <c r="C266" s="50"/>
      <c r="D266" s="50"/>
      <c r="E266" s="53"/>
      <c r="F266" s="53"/>
      <c r="G266" s="70"/>
      <c r="H266" s="100"/>
      <c r="I266" s="70"/>
      <c r="J266" s="150"/>
      <c r="K266" s="100"/>
      <c r="L266" s="151"/>
      <c r="M266" s="70"/>
      <c r="N266" s="100"/>
      <c r="O266" s="70"/>
      <c r="P266" s="84"/>
      <c r="Q266" s="119"/>
      <c r="R266" s="119"/>
      <c r="S266" s="139"/>
      <c r="T266" s="70"/>
      <c r="U266" s="70"/>
      <c r="V266" s="70"/>
      <c r="W266" s="70"/>
      <c r="X266" s="70"/>
      <c r="Y266" s="139"/>
      <c r="Z266" s="70"/>
      <c r="AA266" s="70"/>
      <c r="AB266" s="70"/>
      <c r="AC266" s="70"/>
      <c r="AD266" s="70"/>
      <c r="AE266" s="139"/>
      <c r="AF266" s="70"/>
      <c r="AG266" s="141"/>
      <c r="AH266" s="70"/>
      <c r="AI266" s="142"/>
      <c r="AJ266" s="143"/>
    </row>
    <row r="267" spans="1:36" x14ac:dyDescent="0.3">
      <c r="A267" s="80"/>
      <c r="B267" s="50"/>
      <c r="C267" s="50"/>
      <c r="D267" s="50"/>
      <c r="E267" s="53"/>
      <c r="F267" s="53"/>
      <c r="G267" s="70"/>
      <c r="H267" s="100"/>
      <c r="I267" s="70"/>
      <c r="J267" s="150"/>
      <c r="K267" s="100"/>
      <c r="L267" s="151"/>
      <c r="M267" s="70"/>
      <c r="N267" s="100"/>
      <c r="O267" s="70"/>
      <c r="P267" s="84"/>
      <c r="Q267" s="119"/>
      <c r="R267" s="119"/>
      <c r="S267" s="139"/>
      <c r="T267" s="70"/>
      <c r="U267" s="70"/>
      <c r="V267" s="70"/>
      <c r="W267" s="70"/>
      <c r="X267" s="70"/>
      <c r="Y267" s="139"/>
      <c r="Z267" s="70"/>
      <c r="AA267" s="70"/>
      <c r="AB267" s="70"/>
      <c r="AC267" s="70"/>
      <c r="AD267" s="70"/>
      <c r="AE267" s="139"/>
      <c r="AF267" s="70"/>
      <c r="AG267" s="141"/>
      <c r="AH267" s="70"/>
      <c r="AI267" s="142"/>
      <c r="AJ267" s="143"/>
    </row>
    <row r="268" spans="1:36" x14ac:dyDescent="0.3">
      <c r="A268" s="80"/>
      <c r="B268" s="50"/>
      <c r="C268" s="50"/>
      <c r="D268" s="50"/>
      <c r="E268" s="53"/>
      <c r="F268" s="53"/>
      <c r="G268" s="70"/>
      <c r="H268" s="100"/>
      <c r="I268" s="70"/>
      <c r="J268" s="150"/>
      <c r="K268" s="100"/>
      <c r="L268" s="151"/>
      <c r="M268" s="70"/>
      <c r="N268" s="100"/>
      <c r="O268" s="70"/>
      <c r="P268" s="84"/>
      <c r="Q268" s="119"/>
      <c r="R268" s="119"/>
      <c r="S268" s="139"/>
      <c r="T268" s="70"/>
      <c r="U268" s="70"/>
      <c r="V268" s="70"/>
      <c r="W268" s="70"/>
      <c r="X268" s="70"/>
      <c r="Y268" s="139"/>
      <c r="Z268" s="70"/>
      <c r="AA268" s="70"/>
      <c r="AB268" s="70"/>
      <c r="AC268" s="70"/>
      <c r="AD268" s="70"/>
      <c r="AE268" s="139"/>
      <c r="AF268" s="70"/>
      <c r="AG268" s="141"/>
      <c r="AH268" s="144"/>
      <c r="AI268" s="144"/>
      <c r="AJ268" s="143"/>
    </row>
  </sheetData>
  <autoFilter ref="A4:AJ261">
    <sortState ref="A5:W285">
      <sortCondition ref="G4"/>
    </sortState>
  </autoFilter>
  <sortState ref="A5:AE225">
    <sortCondition ref="G5:G225"/>
  </sortState>
  <phoneticPr fontId="2" type="noConversion"/>
  <conditionalFormatting sqref="O5:V169 B5:J169 B170:F170 O171:V189 T170:V170 B171:J189 B190:F190 O191:V201 P190:V190 B191:J201 B202:F202 S202:V202 L191:L201 L171:L189 L5:L169 B203:J229 A230:J268 N241:V268 K203:L268 W5:AJ268 O203:V240">
    <cfRule type="expression" dxfId="49" priority="312">
      <formula>MOD(ROW()+1,2)=1</formula>
    </cfRule>
  </conditionalFormatting>
  <conditionalFormatting sqref="B5:B268">
    <cfRule type="cellIs" dxfId="48" priority="74" operator="equal">
      <formula>"TE"</formula>
    </cfRule>
    <cfRule type="cellIs" dxfId="47" priority="75" operator="equal">
      <formula>"RB"</formula>
    </cfRule>
    <cfRule type="cellIs" dxfId="46" priority="76" operator="equal">
      <formula>"QB"</formula>
    </cfRule>
  </conditionalFormatting>
  <conditionalFormatting sqref="M5:M169 M171:M189 M191:M201 M203:M268">
    <cfRule type="expression" dxfId="45" priority="63" stopIfTrue="1">
      <formula>MOD(ROW()+1,2)=1</formula>
    </cfRule>
  </conditionalFormatting>
  <conditionalFormatting sqref="O170:S170 G170:J170 L170">
    <cfRule type="expression" dxfId="44" priority="59">
      <formula>MOD(ROW()+1,2)=1</formula>
    </cfRule>
  </conditionalFormatting>
  <conditionalFormatting sqref="M170">
    <cfRule type="expression" dxfId="43" priority="57" stopIfTrue="1">
      <formula>MOD(ROW()+1,2)=1</formula>
    </cfRule>
  </conditionalFormatting>
  <conditionalFormatting sqref="O190 G190:J190 L190">
    <cfRule type="expression" dxfId="42" priority="53">
      <formula>MOD(ROW()+1,2)=1</formula>
    </cfRule>
  </conditionalFormatting>
  <conditionalFormatting sqref="M190">
    <cfRule type="expression" dxfId="41" priority="51" stopIfTrue="1">
      <formula>MOD(ROW()+1,2)=1</formula>
    </cfRule>
  </conditionalFormatting>
  <conditionalFormatting sqref="O202:R202 G202:J202 L202">
    <cfRule type="expression" dxfId="40" priority="47">
      <formula>MOD(ROW()+1,2)=1</formula>
    </cfRule>
  </conditionalFormatting>
  <conditionalFormatting sqref="M202">
    <cfRule type="expression" dxfId="39" priority="45" stopIfTrue="1">
      <formula>MOD(ROW()+1,2)=1</formula>
    </cfRule>
  </conditionalFormatting>
  <conditionalFormatting sqref="K190">
    <cfRule type="expression" dxfId="38" priority="23">
      <formula>MOD(ROW()+1,2)=1</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A229">
    <cfRule type="expression" dxfId="37" priority="29">
      <formula>MOD(ROW()+1,2)=1</formula>
    </cfRule>
  </conditionalFormatting>
  <conditionalFormatting sqref="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cfRule type="expression" dxfId="36" priority="28">
      <formula>MOD(ROW()+1,2)=1</formula>
    </cfRule>
  </conditionalFormatting>
  <conditionalFormatting sqref="K5:K240">
    <cfRule type="expression" dxfId="35" priority="27">
      <formula>MOD(ROW()+1,2)=1</formula>
    </cfRule>
  </conditionalFormatting>
  <conditionalFormatting sqref="K170">
    <cfRule type="expression" dxfId="34" priority="25">
      <formula>MOD(ROW()+1,2)=1</formula>
    </cfRule>
  </conditionalFormatting>
  <conditionalFormatting sqref="K202">
    <cfRule type="expression" dxfId="33" priority="21">
      <formula>MOD(ROW()+1,2)=1</formula>
    </cfRule>
  </conditionalFormatting>
  <conditionalFormatting sqref="A230">
    <cfRule type="expression" dxfId="32" priority="10">
      <formula>MOD(ROW()+1,2)=1</formula>
    </cfRule>
  </conditionalFormatting>
  <conditionalFormatting sqref="N5:N240">
    <cfRule type="expression" dxfId="31" priority="3">
      <formula>MOD(ROW()+1,2)=1</formula>
    </cfRule>
  </conditionalFormatting>
  <conditionalFormatting sqref="N5:N240">
    <cfRule type="expression" dxfId="30" priority="2">
      <formula>MOD(ROW()+1,2)=1</formula>
    </cfRule>
  </conditionalFormatting>
  <hyperlinks>
    <hyperlink ref="AJ1" r:id="rId1" display="http://www.fantasycube.com/"/>
    <hyperlink ref="A5" r:id="rId2"/>
    <hyperlink ref="A6" r:id="rId3"/>
    <hyperlink ref="A7" r:id="rId4"/>
    <hyperlink ref="A8" r:id="rId5"/>
    <hyperlink ref="A9" r:id="rId6"/>
    <hyperlink ref="A10" r:id="rId7"/>
    <hyperlink ref="A11" r:id="rId8"/>
    <hyperlink ref="A12" r:id="rId9"/>
    <hyperlink ref="A13" r:id="rId10"/>
    <hyperlink ref="A14" r:id="rId11"/>
    <hyperlink ref="A15" r:id="rId12"/>
    <hyperlink ref="A16" r:id="rId13"/>
    <hyperlink ref="A17" r:id="rId14"/>
    <hyperlink ref="A18" r:id="rId15"/>
    <hyperlink ref="A19" r:id="rId16"/>
    <hyperlink ref="A20" r:id="rId17"/>
    <hyperlink ref="A21" r:id="rId18"/>
    <hyperlink ref="A22" r:id="rId19"/>
    <hyperlink ref="A23" r:id="rId20"/>
    <hyperlink ref="A24" r:id="rId21"/>
    <hyperlink ref="A25" r:id="rId22"/>
    <hyperlink ref="A26" r:id="rId23"/>
    <hyperlink ref="A27" r:id="rId24"/>
    <hyperlink ref="A28" r:id="rId25"/>
    <hyperlink ref="A29" r:id="rId26"/>
    <hyperlink ref="A30" r:id="rId27"/>
    <hyperlink ref="A31" r:id="rId28"/>
    <hyperlink ref="A32" r:id="rId29"/>
    <hyperlink ref="A33" r:id="rId30"/>
    <hyperlink ref="A34" r:id="rId31"/>
    <hyperlink ref="A35" r:id="rId32"/>
    <hyperlink ref="A36" r:id="rId33"/>
    <hyperlink ref="A37" r:id="rId34"/>
    <hyperlink ref="A38" r:id="rId35"/>
    <hyperlink ref="A39" r:id="rId36"/>
    <hyperlink ref="A40" r:id="rId37"/>
    <hyperlink ref="A41" r:id="rId38"/>
    <hyperlink ref="A42" r:id="rId39"/>
    <hyperlink ref="A43" r:id="rId40"/>
    <hyperlink ref="A44" r:id="rId41"/>
    <hyperlink ref="A45" r:id="rId42"/>
    <hyperlink ref="A46" r:id="rId43"/>
    <hyperlink ref="A47" r:id="rId44"/>
    <hyperlink ref="A48" r:id="rId45"/>
    <hyperlink ref="A49" r:id="rId46"/>
    <hyperlink ref="A50" r:id="rId47"/>
    <hyperlink ref="A51" r:id="rId48"/>
    <hyperlink ref="A52" r:id="rId49"/>
    <hyperlink ref="A53" r:id="rId50"/>
    <hyperlink ref="A54" r:id="rId51"/>
    <hyperlink ref="A55" r:id="rId52"/>
    <hyperlink ref="A56" r:id="rId53"/>
    <hyperlink ref="A57" r:id="rId54"/>
    <hyperlink ref="A58" r:id="rId55"/>
    <hyperlink ref="A59" r:id="rId56"/>
    <hyperlink ref="A60" r:id="rId57"/>
    <hyperlink ref="A61" r:id="rId58"/>
    <hyperlink ref="A62" r:id="rId59"/>
    <hyperlink ref="A63" r:id="rId60"/>
    <hyperlink ref="A64" r:id="rId61"/>
    <hyperlink ref="A65" r:id="rId62"/>
    <hyperlink ref="A66" r:id="rId63"/>
    <hyperlink ref="A67" r:id="rId64"/>
    <hyperlink ref="A68" r:id="rId65"/>
    <hyperlink ref="A69" r:id="rId66"/>
    <hyperlink ref="A70" r:id="rId67"/>
    <hyperlink ref="A71" r:id="rId68"/>
    <hyperlink ref="A72" r:id="rId69"/>
    <hyperlink ref="A73" r:id="rId70"/>
    <hyperlink ref="A74" r:id="rId71"/>
    <hyperlink ref="A75" r:id="rId72"/>
    <hyperlink ref="A76" r:id="rId73"/>
    <hyperlink ref="A77" r:id="rId74"/>
    <hyperlink ref="A78" r:id="rId75"/>
    <hyperlink ref="A79" r:id="rId76"/>
    <hyperlink ref="A80" r:id="rId77"/>
    <hyperlink ref="A81" r:id="rId78"/>
    <hyperlink ref="A82" r:id="rId79"/>
    <hyperlink ref="A83" r:id="rId80"/>
    <hyperlink ref="A84" r:id="rId81"/>
    <hyperlink ref="A85" r:id="rId82"/>
    <hyperlink ref="A86" r:id="rId83"/>
    <hyperlink ref="A87" r:id="rId84"/>
    <hyperlink ref="A88" r:id="rId85"/>
    <hyperlink ref="A89" r:id="rId86"/>
    <hyperlink ref="A90" r:id="rId87"/>
    <hyperlink ref="A91" r:id="rId88"/>
    <hyperlink ref="A92" r:id="rId89"/>
    <hyperlink ref="A93" r:id="rId90"/>
    <hyperlink ref="A94" r:id="rId91"/>
    <hyperlink ref="A95" r:id="rId92"/>
    <hyperlink ref="A96" r:id="rId93"/>
    <hyperlink ref="A97" r:id="rId94"/>
    <hyperlink ref="A98" r:id="rId95"/>
    <hyperlink ref="A99" r:id="rId96"/>
    <hyperlink ref="A100" r:id="rId97"/>
    <hyperlink ref="A101" r:id="rId98"/>
    <hyperlink ref="A102" r:id="rId99"/>
    <hyperlink ref="A103" r:id="rId100"/>
    <hyperlink ref="A104" r:id="rId101"/>
    <hyperlink ref="A105" r:id="rId102"/>
    <hyperlink ref="A106" r:id="rId103"/>
    <hyperlink ref="A107" r:id="rId104"/>
    <hyperlink ref="A108" r:id="rId105"/>
    <hyperlink ref="A109" r:id="rId106"/>
    <hyperlink ref="A110" r:id="rId107"/>
    <hyperlink ref="A111" r:id="rId108"/>
    <hyperlink ref="A112" r:id="rId109"/>
    <hyperlink ref="A113" r:id="rId110"/>
    <hyperlink ref="A114" r:id="rId111"/>
    <hyperlink ref="A115" r:id="rId112"/>
    <hyperlink ref="A116" r:id="rId113"/>
    <hyperlink ref="A117" r:id="rId114"/>
    <hyperlink ref="A118" r:id="rId115"/>
    <hyperlink ref="A119" r:id="rId116"/>
    <hyperlink ref="A120" r:id="rId117"/>
    <hyperlink ref="A121" r:id="rId118"/>
    <hyperlink ref="A122" r:id="rId119"/>
    <hyperlink ref="A123" r:id="rId120"/>
    <hyperlink ref="A124" r:id="rId121"/>
    <hyperlink ref="A125" r:id="rId122"/>
    <hyperlink ref="A126" r:id="rId123"/>
    <hyperlink ref="A127" r:id="rId124"/>
    <hyperlink ref="A128" r:id="rId125"/>
    <hyperlink ref="A129" r:id="rId126"/>
    <hyperlink ref="A130" r:id="rId127"/>
    <hyperlink ref="A131" r:id="rId128"/>
    <hyperlink ref="A132" r:id="rId129"/>
    <hyperlink ref="A133" r:id="rId130"/>
    <hyperlink ref="A134" r:id="rId131"/>
    <hyperlink ref="A135" r:id="rId132"/>
    <hyperlink ref="A136" r:id="rId133"/>
    <hyperlink ref="A137" r:id="rId134"/>
    <hyperlink ref="A138" r:id="rId135"/>
    <hyperlink ref="A139" r:id="rId136"/>
    <hyperlink ref="A140" r:id="rId137"/>
    <hyperlink ref="A141" r:id="rId138"/>
    <hyperlink ref="A142" r:id="rId139"/>
    <hyperlink ref="A143" r:id="rId140"/>
    <hyperlink ref="A144" r:id="rId141"/>
    <hyperlink ref="A145" r:id="rId142"/>
    <hyperlink ref="A146" r:id="rId143"/>
    <hyperlink ref="A147" r:id="rId144"/>
    <hyperlink ref="A148" r:id="rId145"/>
    <hyperlink ref="A149" r:id="rId146"/>
    <hyperlink ref="A150" r:id="rId147"/>
    <hyperlink ref="A151" r:id="rId148"/>
    <hyperlink ref="A152" r:id="rId149"/>
    <hyperlink ref="A153" r:id="rId150"/>
    <hyperlink ref="A154" r:id="rId151"/>
    <hyperlink ref="A155" r:id="rId152"/>
    <hyperlink ref="A156" r:id="rId153"/>
    <hyperlink ref="A157" r:id="rId154"/>
    <hyperlink ref="A158" r:id="rId155"/>
    <hyperlink ref="A159" r:id="rId156"/>
    <hyperlink ref="A160" r:id="rId157"/>
    <hyperlink ref="A161" r:id="rId158"/>
    <hyperlink ref="A162" r:id="rId159"/>
    <hyperlink ref="A163" r:id="rId160"/>
    <hyperlink ref="A164" r:id="rId161"/>
    <hyperlink ref="A165" r:id="rId162"/>
    <hyperlink ref="A166" r:id="rId163"/>
    <hyperlink ref="A167" r:id="rId164"/>
    <hyperlink ref="A168" r:id="rId165"/>
    <hyperlink ref="A169" r:id="rId166"/>
    <hyperlink ref="A170" r:id="rId167"/>
    <hyperlink ref="A171" r:id="rId168"/>
    <hyperlink ref="A172" r:id="rId169"/>
    <hyperlink ref="A173" r:id="rId170"/>
    <hyperlink ref="A174" r:id="rId171"/>
    <hyperlink ref="A175" r:id="rId172"/>
    <hyperlink ref="A176" r:id="rId173"/>
    <hyperlink ref="A177" r:id="rId174"/>
    <hyperlink ref="A178" r:id="rId175"/>
    <hyperlink ref="A179" r:id="rId176"/>
    <hyperlink ref="A180" r:id="rId177"/>
    <hyperlink ref="A181" r:id="rId178"/>
    <hyperlink ref="A182" r:id="rId179"/>
    <hyperlink ref="A183" r:id="rId180"/>
    <hyperlink ref="A184" r:id="rId181"/>
    <hyperlink ref="A185" r:id="rId182"/>
    <hyperlink ref="A186" r:id="rId183"/>
    <hyperlink ref="A187" r:id="rId184"/>
    <hyperlink ref="A188" r:id="rId185"/>
    <hyperlink ref="A189" r:id="rId186"/>
    <hyperlink ref="A190" r:id="rId187"/>
    <hyperlink ref="A191" r:id="rId188"/>
    <hyperlink ref="A192" r:id="rId189"/>
    <hyperlink ref="A193" r:id="rId190"/>
    <hyperlink ref="A194" r:id="rId191"/>
    <hyperlink ref="A195" r:id="rId192"/>
    <hyperlink ref="A196" r:id="rId193"/>
    <hyperlink ref="A197" r:id="rId194"/>
    <hyperlink ref="A198" r:id="rId195"/>
    <hyperlink ref="A199" r:id="rId196"/>
    <hyperlink ref="A200" r:id="rId197"/>
    <hyperlink ref="A201" r:id="rId198"/>
    <hyperlink ref="A202" r:id="rId199"/>
    <hyperlink ref="A203" r:id="rId200"/>
    <hyperlink ref="A204" r:id="rId201"/>
    <hyperlink ref="A205" r:id="rId202"/>
    <hyperlink ref="A206" r:id="rId203"/>
    <hyperlink ref="A207" r:id="rId204"/>
    <hyperlink ref="A208" r:id="rId205"/>
    <hyperlink ref="A209" r:id="rId206"/>
    <hyperlink ref="A210" r:id="rId207"/>
    <hyperlink ref="A211" r:id="rId208"/>
    <hyperlink ref="A212" r:id="rId209"/>
    <hyperlink ref="A213" r:id="rId210"/>
    <hyperlink ref="A214" r:id="rId211"/>
    <hyperlink ref="A215" r:id="rId212"/>
    <hyperlink ref="A216" r:id="rId213"/>
    <hyperlink ref="A217" r:id="rId214"/>
    <hyperlink ref="A218" r:id="rId215"/>
    <hyperlink ref="A219" r:id="rId216"/>
    <hyperlink ref="A220" r:id="rId217"/>
    <hyperlink ref="A221" r:id="rId218"/>
    <hyperlink ref="A222" r:id="rId219"/>
    <hyperlink ref="A223" r:id="rId220"/>
    <hyperlink ref="A224" r:id="rId221"/>
    <hyperlink ref="A225" r:id="rId222"/>
    <hyperlink ref="A226" r:id="rId223"/>
    <hyperlink ref="A227" r:id="rId224"/>
    <hyperlink ref="A228" r:id="rId225"/>
    <hyperlink ref="A229" r:id="rId226"/>
    <hyperlink ref="A230" r:id="rId227" display="http://sports.yahoo.com/nfl/players/27641"/>
    <hyperlink ref="A231" r:id="rId228" display="http://sports.yahoo.com/nfl/players/26685"/>
    <hyperlink ref="A232" r:id="rId229" display="http://sports.yahoo.com/nfl/players/25777"/>
    <hyperlink ref="A233" r:id="rId230" display="http://sports.yahoo.com/nfl/players/9294"/>
    <hyperlink ref="A234" r:id="rId231" display="http://sports.yahoo.com/nfl/players/25234"/>
    <hyperlink ref="A235" r:id="rId232" display="http://sports.yahoo.com/nfl/players/24774"/>
    <hyperlink ref="A236" r:id="rId233" display="http://sports.yahoo.com/nfl/players/26006"/>
    <hyperlink ref="A237" r:id="rId234" display="http://sports.yahoo.com/nfl/players/26488"/>
    <hyperlink ref="A238" r:id="rId235" display="http://sports.yahoo.com/nfl/players/25939"/>
    <hyperlink ref="A239" r:id="rId236" display="http://sports.yahoo.com/nfl/players/26064"/>
    <hyperlink ref="A240" r:id="rId237" display="http://sports.yahoo.com/nfl/players/9517"/>
  </hyperlinks>
  <pageMargins left="0.75" right="0.75" top="1" bottom="1" header="0.5" footer="0.5"/>
  <pageSetup scale="55" fitToHeight="0" orientation="portrait" r:id="rId238"/>
  <headerFooter alignWithMargins="0">
    <oddFooter>&amp;L&amp;"Verdana,Regular"&amp;8Copyright FantasyCube.com. This work is licensed under a Creative Commons Attribution-NonCommercial-NoDerivs 3.0 Unported License.&amp;R&amp;"Verdana,Regular"&amp;8[&amp;A]  Page &amp;P of &amp;N</oddFooter>
  </headerFooter>
  <drawing r:id="rId239"/>
  <legacyDrawing r:id="rId240"/>
  <extLst>
    <ext xmlns:x14="http://schemas.microsoft.com/office/spreadsheetml/2009/9/main" uri="{78C0D931-6437-407d-A8EE-F0AAD7539E65}">
      <x14:conditionalFormattings>
        <x14:conditionalFormatting xmlns:xm="http://schemas.microsoft.com/office/excel/2006/main">
          <x14:cfRule type="iconSet" priority="77" id="{4CAF4B7A-8431-4C67-894E-93B6AF29F69D}">
            <x14:iconSet iconSet="3Triangles" custom="1">
              <x14:cfvo type="percent">
                <xm:f>0</xm:f>
              </x14:cfvo>
              <x14:cfvo type="num">
                <xm:f>0</xm:f>
              </x14:cfvo>
              <x14:cfvo type="num" gte="0">
                <xm:f>0</xm:f>
              </x14:cfvo>
              <x14:cfIcon iconSet="3Triangles" iconId="0"/>
              <x14:cfIcon iconSet="NoIcons" iconId="0"/>
              <x14:cfIcon iconSet="3Triangles" iconId="2"/>
            </x14:iconSet>
          </x14:cfRule>
          <xm:sqref>H5:H169 H171:H189 H191:H201 H203:H229</xm:sqref>
        </x14:conditionalFormatting>
        <x14:conditionalFormatting xmlns:xm="http://schemas.microsoft.com/office/excel/2006/main">
          <x14:cfRule type="iconSet" priority="58" id="{8CBE1EDA-6AC0-414E-B562-421CAD5F913D}">
            <x14:iconSet iconSet="3Triangles" custom="1">
              <x14:cfvo type="percent">
                <xm:f>0</xm:f>
              </x14:cfvo>
              <x14:cfvo type="num">
                <xm:f>0</xm:f>
              </x14:cfvo>
              <x14:cfvo type="num" gte="0">
                <xm:f>0</xm:f>
              </x14:cfvo>
              <x14:cfIcon iconSet="3Triangles" iconId="0"/>
              <x14:cfIcon iconSet="NoIcons" iconId="0"/>
              <x14:cfIcon iconSet="3Triangles" iconId="2"/>
            </x14:iconSet>
          </x14:cfRule>
          <xm:sqref>H170</xm:sqref>
        </x14:conditionalFormatting>
        <x14:conditionalFormatting xmlns:xm="http://schemas.microsoft.com/office/excel/2006/main">
          <x14:cfRule type="iconSet" priority="52" id="{5CA0ABC2-CA49-4A4C-9778-C56892D071BD}">
            <x14:iconSet iconSet="3Triangles" custom="1">
              <x14:cfvo type="percent">
                <xm:f>0</xm:f>
              </x14:cfvo>
              <x14:cfvo type="num">
                <xm:f>0</xm:f>
              </x14:cfvo>
              <x14:cfvo type="num" gte="0">
                <xm:f>0</xm:f>
              </x14:cfvo>
              <x14:cfIcon iconSet="3Triangles" iconId="0"/>
              <x14:cfIcon iconSet="NoIcons" iconId="0"/>
              <x14:cfIcon iconSet="3Triangles" iconId="2"/>
            </x14:iconSet>
          </x14:cfRule>
          <xm:sqref>H190</xm:sqref>
        </x14:conditionalFormatting>
        <x14:conditionalFormatting xmlns:xm="http://schemas.microsoft.com/office/excel/2006/main">
          <x14:cfRule type="iconSet" priority="46" id="{43C7E700-0499-4620-914A-C4FC35409DD2}">
            <x14:iconSet iconSet="3Triangles" custom="1">
              <x14:cfvo type="percent">
                <xm:f>0</xm:f>
              </x14:cfvo>
              <x14:cfvo type="num">
                <xm:f>0</xm:f>
              </x14:cfvo>
              <x14:cfvo type="num" gte="0">
                <xm:f>0</xm:f>
              </x14:cfvo>
              <x14:cfIcon iconSet="3Triangles" iconId="0"/>
              <x14:cfIcon iconSet="NoIcons" iconId="0"/>
              <x14:cfIcon iconSet="3Triangles" iconId="2"/>
            </x14:iconSet>
          </x14:cfRule>
          <xm:sqref>H202</xm:sqref>
        </x14:conditionalFormatting>
        <x14:conditionalFormatting xmlns:xm="http://schemas.microsoft.com/office/excel/2006/main">
          <x14:cfRule type="iconSet" priority="26" id="{600FF557-5505-43E3-A8E6-1B660B6EE698}">
            <x14:iconSet iconSet="3Triangles" custom="1">
              <x14:cfvo type="percent">
                <xm:f>0</xm:f>
              </x14:cfvo>
              <x14:cfvo type="num">
                <xm:f>0</xm:f>
              </x14:cfvo>
              <x14:cfvo type="num" gte="0">
                <xm:f>0</xm:f>
              </x14:cfvo>
              <x14:cfIcon iconSet="3Triangles" iconId="0"/>
              <x14:cfIcon iconSet="NoIcons" iconId="0"/>
              <x14:cfIcon iconSet="3Triangles" iconId="2"/>
            </x14:iconSet>
          </x14:cfRule>
          <xm:sqref>K5:K240</xm:sqref>
        </x14:conditionalFormatting>
        <x14:conditionalFormatting xmlns:xm="http://schemas.microsoft.com/office/excel/2006/main">
          <x14:cfRule type="iconSet" priority="24" id="{901DE69D-AADE-4588-83DF-66F971CC00C5}">
            <x14:iconSet iconSet="3Triangles" custom="1">
              <x14:cfvo type="percent">
                <xm:f>0</xm:f>
              </x14:cfvo>
              <x14:cfvo type="num">
                <xm:f>0</xm:f>
              </x14:cfvo>
              <x14:cfvo type="num" gte="0">
                <xm:f>0</xm:f>
              </x14:cfvo>
              <x14:cfIcon iconSet="3Triangles" iconId="0"/>
              <x14:cfIcon iconSet="NoIcons" iconId="0"/>
              <x14:cfIcon iconSet="3Triangles" iconId="2"/>
            </x14:iconSet>
          </x14:cfRule>
          <xm:sqref>K170</xm:sqref>
        </x14:conditionalFormatting>
        <x14:conditionalFormatting xmlns:xm="http://schemas.microsoft.com/office/excel/2006/main">
          <x14:cfRule type="iconSet" priority="22" id="{C2B3E58A-F12B-493D-B73E-A6EEBF91188C}">
            <x14:iconSet iconSet="3Triangles" custom="1">
              <x14:cfvo type="percent">
                <xm:f>0</xm:f>
              </x14:cfvo>
              <x14:cfvo type="num">
                <xm:f>0</xm:f>
              </x14:cfvo>
              <x14:cfvo type="num" gte="0">
                <xm:f>0</xm:f>
              </x14:cfvo>
              <x14:cfIcon iconSet="3Triangles" iconId="0"/>
              <x14:cfIcon iconSet="NoIcons" iconId="0"/>
              <x14:cfIcon iconSet="3Triangles" iconId="2"/>
            </x14:iconSet>
          </x14:cfRule>
          <xm:sqref>K190</xm:sqref>
        </x14:conditionalFormatting>
        <x14:conditionalFormatting xmlns:xm="http://schemas.microsoft.com/office/excel/2006/main">
          <x14:cfRule type="iconSet" priority="20" id="{321C5A65-09D6-4BD0-9614-95542552353F}">
            <x14:iconSet iconSet="3Triangles" custom="1">
              <x14:cfvo type="percent">
                <xm:f>0</xm:f>
              </x14:cfvo>
              <x14:cfvo type="num">
                <xm:f>0</xm:f>
              </x14:cfvo>
              <x14:cfvo type="num" gte="0">
                <xm:f>0</xm:f>
              </x14:cfvo>
              <x14:cfIcon iconSet="3Triangles" iconId="0"/>
              <x14:cfIcon iconSet="NoIcons" iconId="0"/>
              <x14:cfIcon iconSet="3Triangles" iconId="2"/>
            </x14:iconSet>
          </x14:cfRule>
          <xm:sqref>K202</xm:sqref>
        </x14:conditionalFormatting>
        <x14:conditionalFormatting xmlns:xm="http://schemas.microsoft.com/office/excel/2006/main">
          <x14:cfRule type="iconSet" priority="6" id="{BB287FB0-04BC-43CB-816E-11F0F59D538C}">
            <x14:iconSet iconSet="3Triangles" custom="1">
              <x14:cfvo type="percent">
                <xm:f>0</xm:f>
              </x14:cfvo>
              <x14:cfvo type="num">
                <xm:f>0</xm:f>
              </x14:cfvo>
              <x14:cfvo type="num" gte="0">
                <xm:f>0</xm:f>
              </x14:cfvo>
              <x14:cfIcon iconSet="3Triangles" iconId="0"/>
              <x14:cfIcon iconSet="NoIcons" iconId="0"/>
              <x14:cfIcon iconSet="3Triangles" iconId="2"/>
            </x14:iconSet>
          </x14:cfRule>
          <xm:sqref>H230</xm:sqref>
        </x14:conditionalFormatting>
        <x14:conditionalFormatting xmlns:xm="http://schemas.microsoft.com/office/excel/2006/main">
          <x14:cfRule type="iconSet" priority="415" id="{B4C16795-8A0F-4990-BDE2-230F2EA5858B}">
            <x14:iconSet iconSet="3Triangles" custom="1">
              <x14:cfvo type="percent">
                <xm:f>0</xm:f>
              </x14:cfvo>
              <x14:cfvo type="num">
                <xm:f>0</xm:f>
              </x14:cfvo>
              <x14:cfvo type="num" gte="0">
                <xm:f>0</xm:f>
              </x14:cfvo>
              <x14:cfIcon iconSet="3Triangles" iconId="0"/>
              <x14:cfIcon iconSet="NoIcons" iconId="0"/>
              <x14:cfIcon iconSet="3Triangles" iconId="2"/>
            </x14:iconSet>
          </x14:cfRule>
          <xm:sqref>H231:H240</xm:sqref>
        </x14:conditionalFormatting>
        <x14:conditionalFormatting xmlns:xm="http://schemas.microsoft.com/office/excel/2006/main">
          <x14:cfRule type="iconSet" priority="4" id="{08F89BA8-0E86-4C59-9C49-B88F669F3407}">
            <x14:iconSet iconSet="3Triangles">
              <x14:cfvo type="percent">
                <xm:f>0</xm:f>
              </x14:cfvo>
              <x14:cfvo type="percent">
                <xm:f>33</xm:f>
              </x14:cfvo>
              <x14:cfvo type="percent">
                <xm:f>67</xm:f>
              </x14:cfvo>
            </x14:iconSet>
          </x14:cfRule>
          <xm:sqref>BY5:BY240</xm:sqref>
        </x14:conditionalFormatting>
        <x14:conditionalFormatting xmlns:xm="http://schemas.microsoft.com/office/excel/2006/main">
          <x14:cfRule type="iconSet" priority="1" id="{E9F49031-5787-4F13-BD5A-07BB56D3F485}">
            <x14:iconSet iconSet="3Triangles" custom="1">
              <x14:cfvo type="percent">
                <xm:f>0</xm:f>
              </x14:cfvo>
              <x14:cfvo type="num">
                <xm:f>0</xm:f>
              </x14:cfvo>
              <x14:cfvo type="num" gte="0">
                <xm:f>0</xm:f>
              </x14:cfvo>
              <x14:cfIcon iconSet="3Triangles" iconId="0"/>
              <x14:cfIcon iconSet="NoIcons" iconId="0"/>
              <x14:cfIcon iconSet="3Triangles" iconId="2"/>
            </x14:iconSet>
          </x14:cfRule>
          <xm:sqref>N5:N240</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tabColor theme="9"/>
    <pageSetUpPr fitToPage="1"/>
  </sheetPr>
  <dimension ref="A1:AK268"/>
  <sheetViews>
    <sheetView workbookViewId="0">
      <pane xSplit="1" ySplit="4" topLeftCell="B5" activePane="bottomRight" state="frozen"/>
      <selection pane="topRight" activeCell="B1" sqref="B1"/>
      <selection pane="bottomLeft" activeCell="A5" sqref="A5"/>
      <selection pane="bottomRight" activeCell="S2" sqref="S2"/>
    </sheetView>
  </sheetViews>
  <sheetFormatPr defaultColWidth="9.109375" defaultRowHeight="13.8" outlineLevelCol="1" x14ac:dyDescent="0.3"/>
  <cols>
    <col min="1" max="1" width="13.77734375" style="48" customWidth="1"/>
    <col min="2" max="2" width="6" style="51" customWidth="1"/>
    <col min="3" max="3" width="7.5546875" style="51" customWidth="1"/>
    <col min="4" max="4" width="5.5546875" style="51" customWidth="1"/>
    <col min="5" max="5" width="18.5546875" style="48" customWidth="1"/>
    <col min="6" max="6" width="7" style="48" customWidth="1"/>
    <col min="7" max="7" width="6.44140625" style="48" customWidth="1"/>
    <col min="8" max="8" width="6.109375" style="48" customWidth="1"/>
    <col min="9" max="9" width="6.44140625" style="48" hidden="1" customWidth="1" outlineLevel="1"/>
    <col min="10" max="10" width="6.44140625" style="48" customWidth="1" collapsed="1"/>
    <col min="11" max="11" width="6.109375" style="48" customWidth="1"/>
    <col min="12" max="12" width="6.44140625" style="48" hidden="1" customWidth="1" outlineLevel="1"/>
    <col min="13" max="13" width="6.44140625" style="48" customWidth="1" collapsed="1"/>
    <col min="14" max="14" width="6.109375" style="48" customWidth="1"/>
    <col min="15" max="15" width="6.44140625" style="48" hidden="1" customWidth="1" outlineLevel="1"/>
    <col min="16" max="16" width="8.5546875" style="48" customWidth="1" collapsed="1"/>
    <col min="17" max="18" width="5.109375" style="133" customWidth="1"/>
    <col min="19" max="19" width="8.5546875" style="48" customWidth="1"/>
    <col min="20" max="20" width="5.88671875" style="48" customWidth="1"/>
    <col min="21" max="21" width="6.44140625" style="48" customWidth="1"/>
    <col min="22" max="22" width="5.5546875" style="48" customWidth="1"/>
    <col min="23" max="24" width="5.33203125" style="48" bestFit="1" customWidth="1"/>
    <col min="25" max="26" width="6.33203125" style="48" customWidth="1"/>
    <col min="27" max="27" width="5.5546875" style="48" customWidth="1"/>
    <col min="28" max="28" width="6.44140625" style="48" customWidth="1"/>
    <col min="29" max="29" width="6.109375" style="48" customWidth="1"/>
    <col min="30" max="30" width="5.88671875" style="48" customWidth="1"/>
    <col min="31" max="31" width="6.109375" style="48" customWidth="1"/>
    <col min="32" max="32" width="5.33203125" style="48" customWidth="1"/>
    <col min="33" max="33" width="6" style="48" customWidth="1"/>
    <col min="34" max="34" width="5.88671875" style="48" bestFit="1" customWidth="1"/>
    <col min="35" max="35" width="6.88671875" style="48" bestFit="1" customWidth="1"/>
    <col min="36" max="36" width="9" style="48" customWidth="1"/>
    <col min="37" max="37" width="6.5546875" style="137" bestFit="1" customWidth="1"/>
    <col min="38" max="38" width="9.109375" style="48"/>
    <col min="39" max="39" width="6" style="48" customWidth="1"/>
    <col min="40" max="40" width="7.5546875" style="48" customWidth="1"/>
    <col min="41" max="41" width="5.5546875" style="48" customWidth="1"/>
    <col min="42" max="42" width="18.5546875" style="48" customWidth="1"/>
    <col min="43" max="43" width="7" style="48" customWidth="1"/>
    <col min="44" max="44" width="6.44140625" style="48" customWidth="1"/>
    <col min="45" max="45" width="6.109375" style="48" customWidth="1"/>
    <col min="46" max="47" width="6.44140625" style="48" customWidth="1"/>
    <col min="48" max="48" width="5.44140625" style="48" customWidth="1"/>
    <col min="49" max="50" width="6.44140625" style="48" customWidth="1"/>
    <col min="51" max="51" width="5.44140625" style="48" customWidth="1"/>
    <col min="52" max="52" width="6.44140625" style="48" customWidth="1"/>
    <col min="53" max="53" width="8.5546875" style="48" customWidth="1"/>
    <col min="54" max="55" width="5.109375" style="48" customWidth="1"/>
    <col min="56" max="56" width="8.5546875" style="48" customWidth="1"/>
    <col min="57" max="57" width="5.88671875" style="48" customWidth="1"/>
    <col min="58" max="58" width="6.44140625" style="48" customWidth="1"/>
    <col min="59" max="59" width="5.5546875" style="48" customWidth="1"/>
    <col min="60" max="61" width="5.33203125" style="48" bestFit="1" customWidth="1"/>
    <col min="62" max="63" width="6.33203125" style="48" customWidth="1"/>
    <col min="64" max="64" width="5.5546875" style="48" customWidth="1"/>
    <col min="65" max="65" width="6.44140625" style="48" customWidth="1"/>
    <col min="66" max="66" width="6.109375" style="48" customWidth="1"/>
    <col min="67" max="67" width="5.88671875" style="48" customWidth="1"/>
    <col min="68" max="68" width="6.109375" style="48" customWidth="1"/>
    <col min="69" max="69" width="5.33203125" style="48" customWidth="1"/>
    <col min="70" max="70" width="6" style="48" customWidth="1"/>
    <col min="71" max="71" width="5.88671875" style="48" bestFit="1" customWidth="1"/>
    <col min="72" max="72" width="6.88671875" style="48" bestFit="1" customWidth="1"/>
    <col min="73" max="73" width="9" style="48" customWidth="1"/>
    <col min="74" max="16384" width="9.109375" style="48"/>
  </cols>
  <sheetData>
    <row r="1" spans="1:37" ht="36" customHeight="1" x14ac:dyDescent="0.35">
      <c r="A1" s="54"/>
      <c r="B1" s="55"/>
      <c r="C1" s="55"/>
      <c r="D1" s="55"/>
      <c r="E1" s="54" t="str">
        <f>"NFL Fantasy Football Stats - " &amp;lkpYear-1 &amp;" Season Actuals"</f>
        <v>NFL Fantasy Football Stats - 2013 Season Actuals</v>
      </c>
      <c r="F1" s="54"/>
      <c r="G1" s="56"/>
      <c r="H1" s="56"/>
      <c r="I1" s="56"/>
      <c r="J1" s="56"/>
      <c r="K1" s="56"/>
      <c r="L1" s="56"/>
      <c r="M1" s="56"/>
      <c r="N1" s="56"/>
      <c r="O1" s="56"/>
      <c r="P1" s="56"/>
      <c r="Q1" s="128"/>
      <c r="R1" s="128"/>
      <c r="S1" s="57"/>
      <c r="T1" s="57"/>
      <c r="U1" s="57"/>
      <c r="V1" s="57"/>
      <c r="W1" s="57"/>
      <c r="X1" s="57"/>
      <c r="Y1" s="57"/>
      <c r="Z1" s="57"/>
      <c r="AA1" s="57"/>
      <c r="AB1" s="57"/>
      <c r="AC1" s="57"/>
      <c r="AD1" s="57"/>
      <c r="AE1" s="57"/>
      <c r="AF1" s="57"/>
      <c r="AG1" s="57"/>
      <c r="AH1" s="57"/>
      <c r="AI1" s="57"/>
      <c r="AJ1" s="74" t="str">
        <f>lkpCopyright</f>
        <v>© FantasyCube.com</v>
      </c>
      <c r="AK1" s="134"/>
    </row>
    <row r="2" spans="1:37" ht="14.25" customHeight="1" x14ac:dyDescent="0.3">
      <c r="A2" s="58" t="str">
        <f>Offense_Proj!A2</f>
        <v>Updated: August 20, 2014</v>
      </c>
      <c r="B2" s="59"/>
      <c r="C2" s="59"/>
      <c r="D2" s="59"/>
      <c r="E2" s="59"/>
      <c r="F2" s="59"/>
      <c r="G2" s="60"/>
      <c r="H2" s="60"/>
      <c r="I2" s="60"/>
      <c r="J2" s="60"/>
      <c r="K2" s="60"/>
      <c r="L2" s="60"/>
      <c r="M2" s="60"/>
      <c r="N2" s="60"/>
      <c r="O2" s="60"/>
      <c r="P2" s="120"/>
      <c r="Q2" s="129"/>
      <c r="R2" s="120" t="s">
        <v>54</v>
      </c>
      <c r="S2" s="49">
        <v>0</v>
      </c>
      <c r="T2" s="49">
        <v>0</v>
      </c>
      <c r="U2" s="49">
        <v>25</v>
      </c>
      <c r="V2" s="49">
        <v>4</v>
      </c>
      <c r="W2" s="49">
        <v>-1</v>
      </c>
      <c r="X2" s="49">
        <v>0</v>
      </c>
      <c r="Y2" s="49">
        <v>0</v>
      </c>
      <c r="Z2" s="49">
        <v>10</v>
      </c>
      <c r="AA2" s="49">
        <v>6</v>
      </c>
      <c r="AB2" s="49">
        <v>0</v>
      </c>
      <c r="AC2" s="49">
        <v>10</v>
      </c>
      <c r="AD2" s="49">
        <v>6</v>
      </c>
      <c r="AE2" s="49">
        <v>0</v>
      </c>
      <c r="AF2" s="49">
        <v>6</v>
      </c>
      <c r="AG2" s="49">
        <v>2</v>
      </c>
      <c r="AH2" s="49">
        <v>0</v>
      </c>
      <c r="AI2" s="49">
        <v>-2</v>
      </c>
      <c r="AJ2" s="61"/>
      <c r="AK2" s="135"/>
    </row>
    <row r="3" spans="1:37" ht="15" customHeight="1" x14ac:dyDescent="0.3">
      <c r="A3" s="101"/>
      <c r="B3" s="102"/>
      <c r="C3" s="102"/>
      <c r="D3" s="102"/>
      <c r="E3" s="103" t="s">
        <v>132</v>
      </c>
      <c r="F3" s="104"/>
      <c r="G3" s="105" t="s">
        <v>127</v>
      </c>
      <c r="H3" s="105"/>
      <c r="I3" s="105"/>
      <c r="J3" s="105"/>
      <c r="K3" s="105"/>
      <c r="L3" s="105"/>
      <c r="M3" s="105"/>
      <c r="N3" s="105"/>
      <c r="O3" s="105"/>
      <c r="P3" s="106"/>
      <c r="Q3" s="130" t="s">
        <v>425</v>
      </c>
      <c r="R3" s="131"/>
      <c r="S3" s="107" t="s">
        <v>48</v>
      </c>
      <c r="T3" s="108"/>
      <c r="U3" s="108"/>
      <c r="V3" s="108"/>
      <c r="W3" s="108"/>
      <c r="X3" s="108"/>
      <c r="Y3" s="109" t="s">
        <v>50</v>
      </c>
      <c r="Z3" s="109"/>
      <c r="AA3" s="110"/>
      <c r="AB3" s="108" t="s">
        <v>49</v>
      </c>
      <c r="AC3" s="108"/>
      <c r="AD3" s="108"/>
      <c r="AE3" s="107" t="s">
        <v>51</v>
      </c>
      <c r="AF3" s="108"/>
      <c r="AG3" s="111" t="s">
        <v>52</v>
      </c>
      <c r="AH3" s="108" t="s">
        <v>53</v>
      </c>
      <c r="AI3" s="112"/>
      <c r="AJ3" s="145" t="s">
        <v>427</v>
      </c>
      <c r="AK3" s="146"/>
    </row>
    <row r="4" spans="1:37" x14ac:dyDescent="0.3">
      <c r="A4" s="113" t="s">
        <v>0</v>
      </c>
      <c r="B4" s="76" t="s">
        <v>41</v>
      </c>
      <c r="C4" s="76" t="s">
        <v>19</v>
      </c>
      <c r="D4" s="76" t="s">
        <v>139</v>
      </c>
      <c r="E4" s="117" t="s">
        <v>133</v>
      </c>
      <c r="F4" s="118" t="s">
        <v>134</v>
      </c>
      <c r="G4" s="76" t="s">
        <v>128</v>
      </c>
      <c r="H4" s="76" t="s">
        <v>138</v>
      </c>
      <c r="I4" s="76" t="s">
        <v>135</v>
      </c>
      <c r="J4" s="124" t="s">
        <v>131</v>
      </c>
      <c r="K4" s="125" t="s">
        <v>138</v>
      </c>
      <c r="L4" s="124" t="s">
        <v>136</v>
      </c>
      <c r="M4" s="114" t="s">
        <v>130</v>
      </c>
      <c r="N4" s="76" t="s">
        <v>138</v>
      </c>
      <c r="O4" s="114" t="s">
        <v>137</v>
      </c>
      <c r="P4" s="126" t="s">
        <v>141</v>
      </c>
      <c r="Q4" s="132" t="s">
        <v>412</v>
      </c>
      <c r="R4" s="132" t="s">
        <v>411</v>
      </c>
      <c r="S4" s="75" t="s">
        <v>1</v>
      </c>
      <c r="T4" s="76" t="s">
        <v>2</v>
      </c>
      <c r="U4" s="76" t="s">
        <v>3</v>
      </c>
      <c r="V4" s="76" t="s">
        <v>4</v>
      </c>
      <c r="W4" s="76" t="s">
        <v>5</v>
      </c>
      <c r="X4" s="76" t="s">
        <v>145</v>
      </c>
      <c r="Y4" s="75" t="s">
        <v>144</v>
      </c>
      <c r="Z4" s="75" t="s">
        <v>3</v>
      </c>
      <c r="AA4" s="76" t="s">
        <v>4</v>
      </c>
      <c r="AB4" s="76" t="s">
        <v>6</v>
      </c>
      <c r="AC4" s="76" t="s">
        <v>3</v>
      </c>
      <c r="AD4" s="76" t="s">
        <v>4</v>
      </c>
      <c r="AE4" s="75" t="s">
        <v>3</v>
      </c>
      <c r="AF4" s="76" t="s">
        <v>4</v>
      </c>
      <c r="AG4" s="115" t="s">
        <v>7</v>
      </c>
      <c r="AH4" s="76" t="s">
        <v>143</v>
      </c>
      <c r="AI4" s="116" t="s">
        <v>8</v>
      </c>
      <c r="AJ4" s="77" t="s">
        <v>9</v>
      </c>
      <c r="AK4" s="136" t="s">
        <v>426</v>
      </c>
    </row>
    <row r="5" spans="1:37" x14ac:dyDescent="0.3">
      <c r="A5" s="80" t="s">
        <v>190</v>
      </c>
      <c r="B5" s="50" t="s">
        <v>42</v>
      </c>
      <c r="C5" s="50" t="s">
        <v>34</v>
      </c>
      <c r="D5" s="50">
        <v>6</v>
      </c>
      <c r="E5" s="52"/>
      <c r="F5" s="53"/>
      <c r="G5" s="70">
        <v>2</v>
      </c>
      <c r="H5" s="99">
        <f t="shared" ref="H5:H68" si="0">I5-G5</f>
        <v>-1</v>
      </c>
      <c r="I5" s="70">
        <v>1</v>
      </c>
      <c r="J5" s="70">
        <v>3</v>
      </c>
      <c r="K5" s="99">
        <f t="shared" ref="K5:K68" si="1">L5-J5</f>
        <v>-2</v>
      </c>
      <c r="L5" s="70">
        <v>1</v>
      </c>
      <c r="M5" s="70">
        <v>2</v>
      </c>
      <c r="N5" s="99">
        <f t="shared" ref="N5:N68" si="2">O5-M5</f>
        <v>-1</v>
      </c>
      <c r="O5" s="70">
        <v>1</v>
      </c>
      <c r="P5" s="83">
        <v>1</v>
      </c>
      <c r="Q5" s="138">
        <v>15</v>
      </c>
      <c r="R5" s="138">
        <v>15</v>
      </c>
      <c r="S5" s="139">
        <v>0</v>
      </c>
      <c r="T5" s="70">
        <v>0</v>
      </c>
      <c r="U5" s="70">
        <v>0</v>
      </c>
      <c r="V5" s="70">
        <v>0</v>
      </c>
      <c r="W5" s="70">
        <v>0</v>
      </c>
      <c r="X5" s="70">
        <v>0</v>
      </c>
      <c r="Y5" s="139">
        <v>259</v>
      </c>
      <c r="Z5" s="140">
        <v>1287</v>
      </c>
      <c r="AA5" s="70">
        <v>12</v>
      </c>
      <c r="AB5" s="70">
        <v>70</v>
      </c>
      <c r="AC5" s="70">
        <v>693</v>
      </c>
      <c r="AD5" s="70">
        <v>7</v>
      </c>
      <c r="AE5" s="139">
        <v>0</v>
      </c>
      <c r="AF5" s="70">
        <v>0</v>
      </c>
      <c r="AG5" s="141">
        <v>0</v>
      </c>
      <c r="AH5" s="70">
        <v>4</v>
      </c>
      <c r="AI5" s="142">
        <v>2</v>
      </c>
      <c r="AJ5" s="143">
        <f>IFERROR($S5*$S$2+$T5*$T$2+IF($U$2=0,0,$U5/$U$2)+$V5*$V$2+$W5*$W$2+$X5*$X$2+$Y5*$Y$2+IF($Z$2=0,0,$Z5/$Z$2)+$AA$2*$AA5+$AB5*$AB$2+IF($AC$2=0,0,$AC5/$AC$2)+$AD5*$AD$2+IF($AE$2=0,0,$AE5/$AE$2)+$AF5*$AF$2+$AG5*$AG$2+$AH5*$AH$2+$AI5*$AI$2,0)</f>
        <v>308</v>
      </c>
      <c r="AK5" s="152">
        <f>IFERROR($AJ5/$Q5,"-")</f>
        <v>20.533333333333335</v>
      </c>
    </row>
    <row r="6" spans="1:37" x14ac:dyDescent="0.3">
      <c r="A6" s="80" t="s">
        <v>191</v>
      </c>
      <c r="B6" s="50" t="s">
        <v>42</v>
      </c>
      <c r="C6" s="50" t="s">
        <v>35</v>
      </c>
      <c r="D6" s="50">
        <v>7</v>
      </c>
      <c r="E6" s="53"/>
      <c r="F6" s="53"/>
      <c r="G6" s="70">
        <v>1</v>
      </c>
      <c r="H6" s="99">
        <f t="shared" si="0"/>
        <v>1</v>
      </c>
      <c r="I6" s="70">
        <v>2</v>
      </c>
      <c r="J6" s="70">
        <v>1</v>
      </c>
      <c r="K6" s="99">
        <f t="shared" si="1"/>
        <v>1</v>
      </c>
      <c r="L6" s="70">
        <v>2</v>
      </c>
      <c r="M6" s="70">
        <v>1</v>
      </c>
      <c r="N6" s="99">
        <f t="shared" si="2"/>
        <v>1</v>
      </c>
      <c r="O6" s="70">
        <v>2</v>
      </c>
      <c r="P6" s="84">
        <v>1</v>
      </c>
      <c r="Q6" s="138">
        <v>16</v>
      </c>
      <c r="R6" s="138">
        <v>16</v>
      </c>
      <c r="S6" s="139">
        <v>0</v>
      </c>
      <c r="T6" s="70">
        <v>0</v>
      </c>
      <c r="U6" s="70">
        <v>0</v>
      </c>
      <c r="V6" s="70">
        <v>0</v>
      </c>
      <c r="W6" s="70">
        <v>0</v>
      </c>
      <c r="X6" s="70">
        <v>0</v>
      </c>
      <c r="Y6" s="139">
        <v>314</v>
      </c>
      <c r="Z6" s="70">
        <v>1607</v>
      </c>
      <c r="AA6" s="70">
        <v>9</v>
      </c>
      <c r="AB6" s="70">
        <v>52</v>
      </c>
      <c r="AC6" s="70">
        <v>539</v>
      </c>
      <c r="AD6" s="70">
        <v>2</v>
      </c>
      <c r="AE6" s="139">
        <v>0</v>
      </c>
      <c r="AF6" s="70">
        <v>0</v>
      </c>
      <c r="AG6" s="141">
        <v>0</v>
      </c>
      <c r="AH6" s="70">
        <v>1</v>
      </c>
      <c r="AI6" s="142">
        <v>1</v>
      </c>
      <c r="AJ6" s="143">
        <f t="shared" ref="AJ6:AJ69" si="3">IFERROR($S6*$S$2+$T6*$T$2+IF($U$2=0,0,$U6/$U$2)+$V6*$V$2+$W6*$W$2+$X6*$X$2+$Y6*$Y$2+IF($Z$2=0,0,$Z6/$Z$2)+$AA$2*$AA6+$AB6*$AB$2+IF($AC$2=0,0,$AC6/$AC$2)+$AD6*$AD$2+IF($AE$2=0,0,$AE6/$AE$2)+$AF6*$AF$2+$AG6*$AG$2+$AH6*$AH$2+$AI6*$AI$2,0)</f>
        <v>278.59999999999997</v>
      </c>
      <c r="AK6" s="152">
        <f t="shared" ref="AK6:AK69" si="4">IFERROR($AJ6/$Q6,"-")</f>
        <v>17.412499999999998</v>
      </c>
    </row>
    <row r="7" spans="1:37" x14ac:dyDescent="0.3">
      <c r="A7" s="80" t="s">
        <v>192</v>
      </c>
      <c r="B7" s="50" t="s">
        <v>42</v>
      </c>
      <c r="C7" s="50" t="s">
        <v>17</v>
      </c>
      <c r="D7" s="50">
        <v>10</v>
      </c>
      <c r="E7" s="53"/>
      <c r="F7" s="53"/>
      <c r="G7" s="70">
        <v>3</v>
      </c>
      <c r="H7" s="99">
        <f t="shared" si="0"/>
        <v>0</v>
      </c>
      <c r="I7" s="70">
        <v>3</v>
      </c>
      <c r="J7" s="70">
        <v>2</v>
      </c>
      <c r="K7" s="99">
        <f t="shared" si="1"/>
        <v>3</v>
      </c>
      <c r="L7" s="70">
        <v>5</v>
      </c>
      <c r="M7" s="70">
        <v>4</v>
      </c>
      <c r="N7" s="99">
        <f t="shared" si="2"/>
        <v>1</v>
      </c>
      <c r="O7" s="70">
        <v>5</v>
      </c>
      <c r="P7" s="84">
        <v>1</v>
      </c>
      <c r="Q7" s="138">
        <v>14</v>
      </c>
      <c r="R7" s="138">
        <v>14</v>
      </c>
      <c r="S7" s="139">
        <v>0</v>
      </c>
      <c r="T7" s="70">
        <v>0</v>
      </c>
      <c r="U7" s="70">
        <v>0</v>
      </c>
      <c r="V7" s="70">
        <v>0</v>
      </c>
      <c r="W7" s="70">
        <v>0</v>
      </c>
      <c r="X7" s="70">
        <v>0</v>
      </c>
      <c r="Y7" s="139">
        <v>279</v>
      </c>
      <c r="Z7" s="70">
        <v>1266</v>
      </c>
      <c r="AA7" s="70">
        <v>10</v>
      </c>
      <c r="AB7" s="70">
        <v>29</v>
      </c>
      <c r="AC7" s="70">
        <v>171</v>
      </c>
      <c r="AD7" s="70">
        <v>1</v>
      </c>
      <c r="AE7" s="139">
        <v>0</v>
      </c>
      <c r="AF7" s="70">
        <v>0</v>
      </c>
      <c r="AG7" s="141">
        <v>0</v>
      </c>
      <c r="AH7" s="70">
        <v>5</v>
      </c>
      <c r="AI7" s="142">
        <v>3</v>
      </c>
      <c r="AJ7" s="143">
        <f t="shared" si="3"/>
        <v>203.7</v>
      </c>
      <c r="AK7" s="152">
        <f t="shared" si="4"/>
        <v>14.549999999999999</v>
      </c>
    </row>
    <row r="8" spans="1:37" x14ac:dyDescent="0.3">
      <c r="A8" s="80" t="s">
        <v>193</v>
      </c>
      <c r="B8" s="50" t="s">
        <v>42</v>
      </c>
      <c r="C8" s="50" t="s">
        <v>31</v>
      </c>
      <c r="D8" s="50">
        <v>9</v>
      </c>
      <c r="E8" s="53"/>
      <c r="F8" s="53"/>
      <c r="G8" s="70">
        <v>5</v>
      </c>
      <c r="H8" s="99">
        <f t="shared" si="0"/>
        <v>-1</v>
      </c>
      <c r="I8" s="70">
        <v>4</v>
      </c>
      <c r="J8" s="70">
        <v>6</v>
      </c>
      <c r="K8" s="99">
        <f t="shared" si="1"/>
        <v>-2</v>
      </c>
      <c r="L8" s="70">
        <v>4</v>
      </c>
      <c r="M8" s="70">
        <v>3</v>
      </c>
      <c r="N8" s="99">
        <f t="shared" si="2"/>
        <v>1</v>
      </c>
      <c r="O8" s="70">
        <v>4</v>
      </c>
      <c r="P8" s="84">
        <v>1</v>
      </c>
      <c r="Q8" s="138">
        <v>15</v>
      </c>
      <c r="R8" s="138">
        <v>15</v>
      </c>
      <c r="S8" s="139">
        <v>0</v>
      </c>
      <c r="T8" s="70">
        <v>0</v>
      </c>
      <c r="U8" s="70">
        <v>0</v>
      </c>
      <c r="V8" s="70">
        <v>0</v>
      </c>
      <c r="W8" s="70">
        <v>0</v>
      </c>
      <c r="X8" s="70">
        <v>0</v>
      </c>
      <c r="Y8" s="139">
        <v>284</v>
      </c>
      <c r="Z8" s="70">
        <v>1178</v>
      </c>
      <c r="AA8" s="70">
        <v>11</v>
      </c>
      <c r="AB8" s="70">
        <v>35</v>
      </c>
      <c r="AC8" s="70">
        <v>257</v>
      </c>
      <c r="AD8" s="70">
        <v>0</v>
      </c>
      <c r="AE8" s="139">
        <v>0</v>
      </c>
      <c r="AF8" s="70">
        <v>0</v>
      </c>
      <c r="AG8" s="141">
        <v>0</v>
      </c>
      <c r="AH8" s="70">
        <v>1</v>
      </c>
      <c r="AI8" s="142">
        <v>1</v>
      </c>
      <c r="AJ8" s="143">
        <f t="shared" si="3"/>
        <v>207.5</v>
      </c>
      <c r="AK8" s="152">
        <f t="shared" si="4"/>
        <v>13.833333333333334</v>
      </c>
    </row>
    <row r="9" spans="1:37" x14ac:dyDescent="0.3">
      <c r="A9" s="80" t="s">
        <v>194</v>
      </c>
      <c r="B9" s="50" t="s">
        <v>42</v>
      </c>
      <c r="C9" s="50" t="s">
        <v>39</v>
      </c>
      <c r="D9" s="50">
        <v>4</v>
      </c>
      <c r="E9" s="53"/>
      <c r="F9" s="53"/>
      <c r="G9" s="70">
        <v>10</v>
      </c>
      <c r="H9" s="99">
        <f t="shared" si="0"/>
        <v>-5</v>
      </c>
      <c r="I9" s="70">
        <v>5</v>
      </c>
      <c r="J9" s="70">
        <v>9</v>
      </c>
      <c r="K9" s="99">
        <f t="shared" si="1"/>
        <v>0</v>
      </c>
      <c r="L9" s="70">
        <v>9</v>
      </c>
      <c r="M9" s="70">
        <v>12</v>
      </c>
      <c r="N9" s="99">
        <f t="shared" si="2"/>
        <v>-6</v>
      </c>
      <c r="O9" s="70">
        <v>6</v>
      </c>
      <c r="P9" s="84">
        <v>1</v>
      </c>
      <c r="Q9" s="138">
        <v>16</v>
      </c>
      <c r="R9" s="138">
        <v>16</v>
      </c>
      <c r="S9" s="139">
        <v>0</v>
      </c>
      <c r="T9" s="70">
        <v>0</v>
      </c>
      <c r="U9" s="70">
        <v>0</v>
      </c>
      <c r="V9" s="70">
        <v>0</v>
      </c>
      <c r="W9" s="70">
        <v>0</v>
      </c>
      <c r="X9" s="70">
        <v>0</v>
      </c>
      <c r="Y9" s="139">
        <v>301</v>
      </c>
      <c r="Z9" s="70">
        <v>1257</v>
      </c>
      <c r="AA9" s="70">
        <v>12</v>
      </c>
      <c r="AB9" s="70">
        <v>36</v>
      </c>
      <c r="AC9" s="70">
        <v>316</v>
      </c>
      <c r="AD9" s="70">
        <v>2</v>
      </c>
      <c r="AE9" s="139">
        <v>0</v>
      </c>
      <c r="AF9" s="70">
        <v>0</v>
      </c>
      <c r="AG9" s="141">
        <v>0</v>
      </c>
      <c r="AH9" s="70">
        <v>4</v>
      </c>
      <c r="AI9" s="142">
        <v>1</v>
      </c>
      <c r="AJ9" s="143">
        <f t="shared" si="3"/>
        <v>239.29999999999998</v>
      </c>
      <c r="AK9" s="152">
        <f t="shared" si="4"/>
        <v>14.956249999999999</v>
      </c>
    </row>
    <row r="10" spans="1:37" x14ac:dyDescent="0.3">
      <c r="A10" s="80" t="s">
        <v>195</v>
      </c>
      <c r="B10" s="50" t="s">
        <v>42</v>
      </c>
      <c r="C10" s="50" t="s">
        <v>37</v>
      </c>
      <c r="D10" s="50">
        <v>9</v>
      </c>
      <c r="E10" s="53"/>
      <c r="F10" s="53"/>
      <c r="G10" s="70">
        <v>4</v>
      </c>
      <c r="H10" s="99">
        <f t="shared" si="0"/>
        <v>2</v>
      </c>
      <c r="I10" s="70">
        <v>6</v>
      </c>
      <c r="J10" s="70">
        <v>4</v>
      </c>
      <c r="K10" s="99">
        <f t="shared" si="1"/>
        <v>2</v>
      </c>
      <c r="L10" s="70">
        <v>6</v>
      </c>
      <c r="M10" s="70">
        <v>5</v>
      </c>
      <c r="N10" s="99">
        <f t="shared" si="2"/>
        <v>3</v>
      </c>
      <c r="O10" s="70">
        <v>8</v>
      </c>
      <c r="P10" s="84">
        <v>1</v>
      </c>
      <c r="Q10" s="138">
        <v>16</v>
      </c>
      <c r="R10" s="138">
        <v>16</v>
      </c>
      <c r="S10" s="139">
        <v>0</v>
      </c>
      <c r="T10" s="70">
        <v>0</v>
      </c>
      <c r="U10" s="70">
        <v>0</v>
      </c>
      <c r="V10" s="70">
        <v>0</v>
      </c>
      <c r="W10" s="70">
        <v>0</v>
      </c>
      <c r="X10" s="70">
        <v>0</v>
      </c>
      <c r="Y10" s="139">
        <v>289</v>
      </c>
      <c r="Z10" s="70">
        <v>1339</v>
      </c>
      <c r="AA10" s="70">
        <v>9</v>
      </c>
      <c r="AB10" s="70">
        <v>74</v>
      </c>
      <c r="AC10" s="70">
        <v>594</v>
      </c>
      <c r="AD10" s="70">
        <v>3</v>
      </c>
      <c r="AE10" s="139">
        <v>0</v>
      </c>
      <c r="AF10" s="70">
        <v>0</v>
      </c>
      <c r="AG10" s="141">
        <v>1</v>
      </c>
      <c r="AH10" s="70">
        <v>2</v>
      </c>
      <c r="AI10" s="142">
        <v>2</v>
      </c>
      <c r="AJ10" s="143">
        <f t="shared" si="3"/>
        <v>263.3</v>
      </c>
      <c r="AK10" s="152">
        <f t="shared" si="4"/>
        <v>16.456250000000001</v>
      </c>
    </row>
    <row r="11" spans="1:37" x14ac:dyDescent="0.3">
      <c r="A11" s="80" t="s">
        <v>196</v>
      </c>
      <c r="B11" s="50" t="s">
        <v>43</v>
      </c>
      <c r="C11" s="50" t="s">
        <v>28</v>
      </c>
      <c r="D11" s="50">
        <v>9</v>
      </c>
      <c r="E11" s="53"/>
      <c r="F11" s="53"/>
      <c r="G11" s="70">
        <v>6</v>
      </c>
      <c r="H11" s="99">
        <f t="shared" si="0"/>
        <v>1</v>
      </c>
      <c r="I11" s="70">
        <v>7</v>
      </c>
      <c r="J11" s="70">
        <v>5</v>
      </c>
      <c r="K11" s="99">
        <f t="shared" si="1"/>
        <v>2</v>
      </c>
      <c r="L11" s="70">
        <v>7</v>
      </c>
      <c r="M11" s="70">
        <v>8</v>
      </c>
      <c r="N11" s="99">
        <f t="shared" si="2"/>
        <v>-1</v>
      </c>
      <c r="O11" s="70">
        <v>7</v>
      </c>
      <c r="P11" s="84">
        <v>1</v>
      </c>
      <c r="Q11" s="138">
        <v>14</v>
      </c>
      <c r="R11" s="138">
        <v>14</v>
      </c>
      <c r="S11" s="139">
        <v>0</v>
      </c>
      <c r="T11" s="70">
        <v>0</v>
      </c>
      <c r="U11" s="70">
        <v>0</v>
      </c>
      <c r="V11" s="70">
        <v>0</v>
      </c>
      <c r="W11" s="70">
        <v>0</v>
      </c>
      <c r="X11" s="70">
        <v>0</v>
      </c>
      <c r="Y11" s="139">
        <v>0</v>
      </c>
      <c r="Z11" s="70">
        <v>0</v>
      </c>
      <c r="AA11" s="70">
        <v>0</v>
      </c>
      <c r="AB11" s="70">
        <v>84</v>
      </c>
      <c r="AC11" s="70">
        <v>1492</v>
      </c>
      <c r="AD11" s="70">
        <v>12</v>
      </c>
      <c r="AE11" s="139">
        <v>0</v>
      </c>
      <c r="AF11" s="70">
        <v>0</v>
      </c>
      <c r="AG11" s="141">
        <v>0</v>
      </c>
      <c r="AH11" s="70">
        <v>1</v>
      </c>
      <c r="AI11" s="142">
        <v>1</v>
      </c>
      <c r="AJ11" s="143">
        <f t="shared" si="3"/>
        <v>219.2</v>
      </c>
      <c r="AK11" s="152">
        <f t="shared" si="4"/>
        <v>15.657142857142857</v>
      </c>
    </row>
    <row r="12" spans="1:37" x14ac:dyDescent="0.3">
      <c r="A12" s="80" t="s">
        <v>197</v>
      </c>
      <c r="B12" s="50" t="s">
        <v>45</v>
      </c>
      <c r="C12" s="50" t="s">
        <v>30</v>
      </c>
      <c r="D12" s="50">
        <v>6</v>
      </c>
      <c r="E12" s="53"/>
      <c r="F12" s="53"/>
      <c r="G12" s="70">
        <v>7</v>
      </c>
      <c r="H12" s="99">
        <f t="shared" si="0"/>
        <v>1</v>
      </c>
      <c r="I12" s="70">
        <v>8</v>
      </c>
      <c r="J12" s="70">
        <v>8</v>
      </c>
      <c r="K12" s="99">
        <f t="shared" si="1"/>
        <v>-5</v>
      </c>
      <c r="L12" s="70">
        <v>3</v>
      </c>
      <c r="M12" s="70">
        <v>7</v>
      </c>
      <c r="N12" s="99">
        <f t="shared" si="2"/>
        <v>-4</v>
      </c>
      <c r="O12" s="70">
        <v>3</v>
      </c>
      <c r="P12" s="84">
        <v>1</v>
      </c>
      <c r="Q12" s="138">
        <v>16</v>
      </c>
      <c r="R12" s="138">
        <v>12</v>
      </c>
      <c r="S12" s="139">
        <v>0</v>
      </c>
      <c r="T12" s="70">
        <v>0</v>
      </c>
      <c r="U12" s="70">
        <v>0</v>
      </c>
      <c r="V12" s="70">
        <v>0</v>
      </c>
      <c r="W12" s="70">
        <v>0</v>
      </c>
      <c r="X12" s="70">
        <v>0</v>
      </c>
      <c r="Y12" s="139">
        <v>0</v>
      </c>
      <c r="Z12" s="70">
        <v>0</v>
      </c>
      <c r="AA12" s="70">
        <v>0</v>
      </c>
      <c r="AB12" s="70">
        <v>86</v>
      </c>
      <c r="AC12" s="70">
        <v>1215</v>
      </c>
      <c r="AD12" s="70">
        <v>16</v>
      </c>
      <c r="AE12" s="139">
        <v>0</v>
      </c>
      <c r="AF12" s="70">
        <v>0</v>
      </c>
      <c r="AG12" s="141">
        <v>0</v>
      </c>
      <c r="AH12" s="70">
        <v>0</v>
      </c>
      <c r="AI12" s="142">
        <v>0</v>
      </c>
      <c r="AJ12" s="143">
        <f t="shared" si="3"/>
        <v>217.5</v>
      </c>
      <c r="AK12" s="152">
        <f t="shared" si="4"/>
        <v>13.59375</v>
      </c>
    </row>
    <row r="13" spans="1:37" x14ac:dyDescent="0.3">
      <c r="A13" s="80" t="s">
        <v>198</v>
      </c>
      <c r="B13" s="50" t="s">
        <v>42</v>
      </c>
      <c r="C13" s="50" t="s">
        <v>11</v>
      </c>
      <c r="D13" s="50">
        <v>4</v>
      </c>
      <c r="E13" s="53"/>
      <c r="F13" s="53"/>
      <c r="G13" s="70">
        <v>14</v>
      </c>
      <c r="H13" s="99">
        <f t="shared" si="0"/>
        <v>-5</v>
      </c>
      <c r="I13" s="70">
        <v>9</v>
      </c>
      <c r="J13" s="70">
        <v>16</v>
      </c>
      <c r="K13" s="99">
        <f t="shared" si="1"/>
        <v>-8</v>
      </c>
      <c r="L13" s="70">
        <v>8</v>
      </c>
      <c r="M13" s="70">
        <v>15</v>
      </c>
      <c r="N13" s="99">
        <f t="shared" si="2"/>
        <v>-5</v>
      </c>
      <c r="O13" s="70">
        <v>10</v>
      </c>
      <c r="P13" s="84">
        <v>0.99</v>
      </c>
      <c r="Q13" s="138">
        <v>16</v>
      </c>
      <c r="R13" s="138">
        <v>0</v>
      </c>
      <c r="S13" s="139">
        <v>0</v>
      </c>
      <c r="T13" s="70">
        <v>0</v>
      </c>
      <c r="U13" s="70">
        <v>0</v>
      </c>
      <c r="V13" s="70">
        <v>0</v>
      </c>
      <c r="W13" s="70">
        <v>0</v>
      </c>
      <c r="X13" s="70">
        <v>0</v>
      </c>
      <c r="Y13" s="139">
        <v>120</v>
      </c>
      <c r="Z13" s="70">
        <v>559</v>
      </c>
      <c r="AA13" s="70">
        <v>4</v>
      </c>
      <c r="AB13" s="70">
        <v>20</v>
      </c>
      <c r="AC13" s="70">
        <v>145</v>
      </c>
      <c r="AD13" s="70">
        <v>0</v>
      </c>
      <c r="AE13" s="139">
        <v>0</v>
      </c>
      <c r="AF13" s="70">
        <v>0</v>
      </c>
      <c r="AG13" s="141">
        <v>0</v>
      </c>
      <c r="AH13" s="70">
        <v>3</v>
      </c>
      <c r="AI13" s="142">
        <v>3</v>
      </c>
      <c r="AJ13" s="143">
        <f t="shared" si="3"/>
        <v>88.4</v>
      </c>
      <c r="AK13" s="152">
        <f t="shared" si="4"/>
        <v>5.5250000000000004</v>
      </c>
    </row>
    <row r="14" spans="1:37" x14ac:dyDescent="0.3">
      <c r="A14" s="80" t="s">
        <v>199</v>
      </c>
      <c r="B14" s="50" t="s">
        <v>43</v>
      </c>
      <c r="C14" s="50" t="s">
        <v>11</v>
      </c>
      <c r="D14" s="50">
        <v>4</v>
      </c>
      <c r="E14" s="53"/>
      <c r="F14" s="53"/>
      <c r="G14" s="70">
        <v>8</v>
      </c>
      <c r="H14" s="99">
        <f t="shared" si="0"/>
        <v>2</v>
      </c>
      <c r="I14" s="70">
        <v>10</v>
      </c>
      <c r="J14" s="70">
        <v>10</v>
      </c>
      <c r="K14" s="99">
        <f t="shared" si="1"/>
        <v>0</v>
      </c>
      <c r="L14" s="70">
        <v>10</v>
      </c>
      <c r="M14" s="70">
        <v>9</v>
      </c>
      <c r="N14" s="99">
        <f t="shared" si="2"/>
        <v>0</v>
      </c>
      <c r="O14" s="70">
        <v>9</v>
      </c>
      <c r="P14" s="84">
        <v>1</v>
      </c>
      <c r="Q14" s="138">
        <v>16</v>
      </c>
      <c r="R14" s="138">
        <v>16</v>
      </c>
      <c r="S14" s="139">
        <v>0</v>
      </c>
      <c r="T14" s="70">
        <v>0</v>
      </c>
      <c r="U14" s="70">
        <v>0</v>
      </c>
      <c r="V14" s="70">
        <v>0</v>
      </c>
      <c r="W14" s="70">
        <v>0</v>
      </c>
      <c r="X14" s="70">
        <v>0</v>
      </c>
      <c r="Y14" s="139">
        <v>0</v>
      </c>
      <c r="Z14" s="70">
        <v>0</v>
      </c>
      <c r="AA14" s="70">
        <v>0</v>
      </c>
      <c r="AB14" s="70">
        <v>92</v>
      </c>
      <c r="AC14" s="70">
        <v>1430</v>
      </c>
      <c r="AD14" s="70">
        <v>14</v>
      </c>
      <c r="AE14" s="139">
        <v>0</v>
      </c>
      <c r="AF14" s="70">
        <v>0</v>
      </c>
      <c r="AG14" s="141">
        <v>0</v>
      </c>
      <c r="AH14" s="70">
        <v>1</v>
      </c>
      <c r="AI14" s="142">
        <v>0</v>
      </c>
      <c r="AJ14" s="143">
        <f t="shared" si="3"/>
        <v>227</v>
      </c>
      <c r="AK14" s="152">
        <f t="shared" si="4"/>
        <v>14.1875</v>
      </c>
    </row>
    <row r="15" spans="1:37" x14ac:dyDescent="0.3">
      <c r="A15" s="80" t="s">
        <v>200</v>
      </c>
      <c r="B15" s="50" t="s">
        <v>43</v>
      </c>
      <c r="C15" s="50" t="s">
        <v>14</v>
      </c>
      <c r="D15" s="50">
        <v>4</v>
      </c>
      <c r="E15" s="53"/>
      <c r="F15" s="53"/>
      <c r="G15" s="70">
        <v>11</v>
      </c>
      <c r="H15" s="99">
        <f t="shared" si="0"/>
        <v>0</v>
      </c>
      <c r="I15" s="70">
        <v>11</v>
      </c>
      <c r="J15" s="70">
        <v>14</v>
      </c>
      <c r="K15" s="99">
        <f t="shared" si="1"/>
        <v>-3</v>
      </c>
      <c r="L15" s="70">
        <v>11</v>
      </c>
      <c r="M15" s="70">
        <v>10</v>
      </c>
      <c r="N15" s="99">
        <f t="shared" si="2"/>
        <v>1</v>
      </c>
      <c r="O15" s="70">
        <v>11</v>
      </c>
      <c r="P15" s="84">
        <v>1</v>
      </c>
      <c r="Q15" s="138">
        <v>16</v>
      </c>
      <c r="R15" s="138">
        <v>16</v>
      </c>
      <c r="S15" s="139">
        <v>0</v>
      </c>
      <c r="T15" s="70">
        <v>0</v>
      </c>
      <c r="U15" s="70">
        <v>0</v>
      </c>
      <c r="V15" s="70">
        <v>0</v>
      </c>
      <c r="W15" s="70">
        <v>0</v>
      </c>
      <c r="X15" s="70">
        <v>0</v>
      </c>
      <c r="Y15" s="139">
        <v>0</v>
      </c>
      <c r="Z15" s="70">
        <v>0</v>
      </c>
      <c r="AA15" s="70">
        <v>0</v>
      </c>
      <c r="AB15" s="70">
        <v>98</v>
      </c>
      <c r="AC15" s="70">
        <v>1426</v>
      </c>
      <c r="AD15" s="70">
        <v>11</v>
      </c>
      <c r="AE15" s="139">
        <v>0</v>
      </c>
      <c r="AF15" s="70">
        <v>0</v>
      </c>
      <c r="AG15" s="141">
        <v>0</v>
      </c>
      <c r="AH15" s="70">
        <v>1</v>
      </c>
      <c r="AI15" s="142">
        <v>0</v>
      </c>
      <c r="AJ15" s="143">
        <f t="shared" si="3"/>
        <v>208.6</v>
      </c>
      <c r="AK15" s="152">
        <f t="shared" si="4"/>
        <v>13.0375</v>
      </c>
    </row>
    <row r="16" spans="1:37" x14ac:dyDescent="0.3">
      <c r="A16" s="80" t="s">
        <v>201</v>
      </c>
      <c r="B16" s="50" t="s">
        <v>43</v>
      </c>
      <c r="C16" s="50" t="s">
        <v>33</v>
      </c>
      <c r="D16" s="50">
        <v>11</v>
      </c>
      <c r="E16" s="53"/>
      <c r="F16" s="53"/>
      <c r="G16" s="70">
        <v>9</v>
      </c>
      <c r="H16" s="99">
        <f t="shared" si="0"/>
        <v>3</v>
      </c>
      <c r="I16" s="70">
        <v>12</v>
      </c>
      <c r="J16" s="70">
        <v>11</v>
      </c>
      <c r="K16" s="99">
        <f t="shared" si="1"/>
        <v>2</v>
      </c>
      <c r="L16" s="70">
        <v>13</v>
      </c>
      <c r="M16" s="70">
        <v>6</v>
      </c>
      <c r="N16" s="99">
        <f t="shared" si="2"/>
        <v>6</v>
      </c>
      <c r="O16" s="70">
        <v>12</v>
      </c>
      <c r="P16" s="84">
        <v>1</v>
      </c>
      <c r="Q16" s="138">
        <v>16</v>
      </c>
      <c r="R16" s="138">
        <v>16</v>
      </c>
      <c r="S16" s="139">
        <v>0</v>
      </c>
      <c r="T16" s="70">
        <v>0</v>
      </c>
      <c r="U16" s="70">
        <v>0</v>
      </c>
      <c r="V16" s="70">
        <v>0</v>
      </c>
      <c r="W16" s="70">
        <v>0</v>
      </c>
      <c r="X16" s="70">
        <v>0</v>
      </c>
      <c r="Y16" s="139">
        <v>1</v>
      </c>
      <c r="Z16" s="70">
        <v>1</v>
      </c>
      <c r="AA16" s="70">
        <v>0</v>
      </c>
      <c r="AB16" s="70">
        <v>93</v>
      </c>
      <c r="AC16" s="70">
        <v>1233</v>
      </c>
      <c r="AD16" s="70">
        <v>13</v>
      </c>
      <c r="AE16" s="139">
        <v>0</v>
      </c>
      <c r="AF16" s="70">
        <v>0</v>
      </c>
      <c r="AG16" s="141">
        <v>0</v>
      </c>
      <c r="AH16" s="70">
        <v>3</v>
      </c>
      <c r="AI16" s="142">
        <v>1</v>
      </c>
      <c r="AJ16" s="143">
        <f t="shared" si="3"/>
        <v>199.39999999999998</v>
      </c>
      <c r="AK16" s="152">
        <f t="shared" si="4"/>
        <v>12.462499999999999</v>
      </c>
    </row>
    <row r="17" spans="1:37" x14ac:dyDescent="0.3">
      <c r="A17" s="80" t="s">
        <v>202</v>
      </c>
      <c r="B17" s="50" t="s">
        <v>42</v>
      </c>
      <c r="C17" s="50" t="s">
        <v>26</v>
      </c>
      <c r="D17" s="50">
        <v>12</v>
      </c>
      <c r="E17" s="53"/>
      <c r="F17" s="53"/>
      <c r="G17" s="70">
        <v>18</v>
      </c>
      <c r="H17" s="99">
        <f t="shared" si="0"/>
        <v>-5</v>
      </c>
      <c r="I17" s="70">
        <v>13</v>
      </c>
      <c r="J17" s="70">
        <v>19</v>
      </c>
      <c r="K17" s="99">
        <f t="shared" si="1"/>
        <v>-3</v>
      </c>
      <c r="L17" s="70">
        <v>16</v>
      </c>
      <c r="M17" s="70">
        <v>22</v>
      </c>
      <c r="N17" s="99">
        <f t="shared" si="2"/>
        <v>-9</v>
      </c>
      <c r="O17" s="70">
        <v>13</v>
      </c>
      <c r="P17" s="84">
        <v>0.99</v>
      </c>
      <c r="Q17" s="138">
        <v>13</v>
      </c>
      <c r="R17" s="138">
        <v>13</v>
      </c>
      <c r="S17" s="139">
        <v>0</v>
      </c>
      <c r="T17" s="70">
        <v>0</v>
      </c>
      <c r="U17" s="70">
        <v>0</v>
      </c>
      <c r="V17" s="70">
        <v>0</v>
      </c>
      <c r="W17" s="70">
        <v>0</v>
      </c>
      <c r="X17" s="70">
        <v>0</v>
      </c>
      <c r="Y17" s="139">
        <v>244</v>
      </c>
      <c r="Z17" s="70">
        <v>860</v>
      </c>
      <c r="AA17" s="70">
        <v>8</v>
      </c>
      <c r="AB17" s="70">
        <v>45</v>
      </c>
      <c r="AC17" s="70">
        <v>399</v>
      </c>
      <c r="AD17" s="70">
        <v>0</v>
      </c>
      <c r="AE17" s="139">
        <v>0</v>
      </c>
      <c r="AF17" s="70">
        <v>0</v>
      </c>
      <c r="AG17" s="141">
        <v>0</v>
      </c>
      <c r="AH17" s="70">
        <v>1</v>
      </c>
      <c r="AI17" s="142">
        <v>1</v>
      </c>
      <c r="AJ17" s="143">
        <f t="shared" si="3"/>
        <v>171.9</v>
      </c>
      <c r="AK17" s="152">
        <f t="shared" si="4"/>
        <v>13.223076923076924</v>
      </c>
    </row>
    <row r="18" spans="1:37" x14ac:dyDescent="0.3">
      <c r="A18" s="80" t="s">
        <v>203</v>
      </c>
      <c r="B18" s="50" t="s">
        <v>43</v>
      </c>
      <c r="C18" s="50" t="s">
        <v>37</v>
      </c>
      <c r="D18" s="50">
        <v>9</v>
      </c>
      <c r="E18" s="53"/>
      <c r="F18" s="53"/>
      <c r="G18" s="70">
        <v>12</v>
      </c>
      <c r="H18" s="99">
        <f t="shared" si="0"/>
        <v>2</v>
      </c>
      <c r="I18" s="70">
        <v>14</v>
      </c>
      <c r="J18" s="70">
        <v>18</v>
      </c>
      <c r="K18" s="99">
        <f t="shared" si="1"/>
        <v>7</v>
      </c>
      <c r="L18" s="70">
        <v>25</v>
      </c>
      <c r="M18" s="70">
        <v>13</v>
      </c>
      <c r="N18" s="99">
        <f t="shared" si="2"/>
        <v>11</v>
      </c>
      <c r="O18" s="70">
        <v>24</v>
      </c>
      <c r="P18" s="84">
        <v>1</v>
      </c>
      <c r="Q18" s="138">
        <v>16</v>
      </c>
      <c r="R18" s="138">
        <v>16</v>
      </c>
      <c r="S18" s="139">
        <v>0</v>
      </c>
      <c r="T18" s="70">
        <v>0</v>
      </c>
      <c r="U18" s="70">
        <v>0</v>
      </c>
      <c r="V18" s="70">
        <v>0</v>
      </c>
      <c r="W18" s="70">
        <v>0</v>
      </c>
      <c r="X18" s="70">
        <v>0</v>
      </c>
      <c r="Y18" s="139">
        <v>0</v>
      </c>
      <c r="Z18" s="70">
        <v>0</v>
      </c>
      <c r="AA18" s="70">
        <v>0</v>
      </c>
      <c r="AB18" s="70">
        <v>100</v>
      </c>
      <c r="AC18" s="70">
        <v>1295</v>
      </c>
      <c r="AD18" s="70">
        <v>12</v>
      </c>
      <c r="AE18" s="139">
        <v>-8</v>
      </c>
      <c r="AF18" s="70">
        <v>0</v>
      </c>
      <c r="AG18" s="141">
        <v>2</v>
      </c>
      <c r="AH18" s="70">
        <v>0</v>
      </c>
      <c r="AI18" s="142">
        <v>0</v>
      </c>
      <c r="AJ18" s="143">
        <f t="shared" si="3"/>
        <v>205.5</v>
      </c>
      <c r="AK18" s="152">
        <f t="shared" si="4"/>
        <v>12.84375</v>
      </c>
    </row>
    <row r="19" spans="1:37" x14ac:dyDescent="0.3">
      <c r="A19" s="80" t="s">
        <v>204</v>
      </c>
      <c r="B19" s="50" t="s">
        <v>42</v>
      </c>
      <c r="C19" s="50" t="s">
        <v>47</v>
      </c>
      <c r="D19" s="50">
        <v>7</v>
      </c>
      <c r="E19" s="53" t="s">
        <v>431</v>
      </c>
      <c r="F19" s="53"/>
      <c r="G19" s="70">
        <v>29</v>
      </c>
      <c r="H19" s="99">
        <f t="shared" si="0"/>
        <v>-14</v>
      </c>
      <c r="I19" s="70">
        <v>15</v>
      </c>
      <c r="J19" s="70">
        <v>23</v>
      </c>
      <c r="K19" s="99">
        <f t="shared" si="1"/>
        <v>-11</v>
      </c>
      <c r="L19" s="70">
        <v>12</v>
      </c>
      <c r="M19" s="70">
        <v>33</v>
      </c>
      <c r="N19" s="99">
        <f t="shared" si="2"/>
        <v>-18</v>
      </c>
      <c r="O19" s="70">
        <v>15</v>
      </c>
      <c r="P19" s="84">
        <v>0.97</v>
      </c>
      <c r="Q19" s="138">
        <v>6</v>
      </c>
      <c r="R19" s="138">
        <v>6</v>
      </c>
      <c r="S19" s="139">
        <v>0</v>
      </c>
      <c r="T19" s="70">
        <v>0</v>
      </c>
      <c r="U19" s="70">
        <v>0</v>
      </c>
      <c r="V19" s="70">
        <v>0</v>
      </c>
      <c r="W19" s="70">
        <v>0</v>
      </c>
      <c r="X19" s="70">
        <v>0</v>
      </c>
      <c r="Y19" s="139">
        <v>127</v>
      </c>
      <c r="Z19" s="70">
        <v>456</v>
      </c>
      <c r="AA19" s="70">
        <v>1</v>
      </c>
      <c r="AB19" s="70">
        <v>12</v>
      </c>
      <c r="AC19" s="70">
        <v>66</v>
      </c>
      <c r="AD19" s="70">
        <v>0</v>
      </c>
      <c r="AE19" s="139">
        <v>40</v>
      </c>
      <c r="AF19" s="70">
        <v>0</v>
      </c>
      <c r="AG19" s="141">
        <v>0</v>
      </c>
      <c r="AH19" s="70">
        <v>1</v>
      </c>
      <c r="AI19" s="142">
        <v>1</v>
      </c>
      <c r="AJ19" s="143">
        <f t="shared" si="3"/>
        <v>56.2</v>
      </c>
      <c r="AK19" s="152">
        <f t="shared" si="4"/>
        <v>9.3666666666666671</v>
      </c>
    </row>
    <row r="20" spans="1:37" x14ac:dyDescent="0.3">
      <c r="A20" s="80" t="s">
        <v>205</v>
      </c>
      <c r="B20" s="50" t="s">
        <v>42</v>
      </c>
      <c r="C20" s="50" t="s">
        <v>29</v>
      </c>
      <c r="D20" s="50">
        <v>4</v>
      </c>
      <c r="E20" s="53"/>
      <c r="F20" s="53"/>
      <c r="G20" s="70">
        <v>24</v>
      </c>
      <c r="H20" s="99">
        <f t="shared" si="0"/>
        <v>-8</v>
      </c>
      <c r="I20" s="70">
        <v>16</v>
      </c>
      <c r="J20" s="70">
        <v>27</v>
      </c>
      <c r="K20" s="99">
        <f t="shared" si="1"/>
        <v>-5</v>
      </c>
      <c r="L20" s="70">
        <v>22</v>
      </c>
      <c r="M20" s="70">
        <v>18</v>
      </c>
      <c r="N20" s="99">
        <f t="shared" si="2"/>
        <v>2</v>
      </c>
      <c r="O20" s="70">
        <v>20</v>
      </c>
      <c r="P20" s="84">
        <v>0.98</v>
      </c>
      <c r="Q20" s="138">
        <v>14</v>
      </c>
      <c r="R20" s="138">
        <v>12</v>
      </c>
      <c r="S20" s="139">
        <v>0</v>
      </c>
      <c r="T20" s="70">
        <v>0</v>
      </c>
      <c r="U20" s="70">
        <v>0</v>
      </c>
      <c r="V20" s="70">
        <v>0</v>
      </c>
      <c r="W20" s="70">
        <v>0</v>
      </c>
      <c r="X20" s="70">
        <v>0</v>
      </c>
      <c r="Y20" s="139">
        <v>250</v>
      </c>
      <c r="Z20" s="70">
        <v>973</v>
      </c>
      <c r="AA20" s="70">
        <v>7</v>
      </c>
      <c r="AB20" s="70">
        <v>26</v>
      </c>
      <c r="AC20" s="70">
        <v>141</v>
      </c>
      <c r="AD20" s="70">
        <v>1</v>
      </c>
      <c r="AE20" s="139">
        <v>0</v>
      </c>
      <c r="AF20" s="70">
        <v>0</v>
      </c>
      <c r="AG20" s="141">
        <v>0</v>
      </c>
      <c r="AH20" s="70">
        <v>1</v>
      </c>
      <c r="AI20" s="142">
        <v>1</v>
      </c>
      <c r="AJ20" s="143">
        <f t="shared" si="3"/>
        <v>157.4</v>
      </c>
      <c r="AK20" s="152">
        <f t="shared" si="4"/>
        <v>11.242857142857144</v>
      </c>
    </row>
    <row r="21" spans="1:37" x14ac:dyDescent="0.3">
      <c r="A21" s="80" t="s">
        <v>206</v>
      </c>
      <c r="B21" s="50" t="s">
        <v>44</v>
      </c>
      <c r="C21" s="50" t="s">
        <v>11</v>
      </c>
      <c r="D21" s="50">
        <v>4</v>
      </c>
      <c r="E21" s="53"/>
      <c r="F21" s="53"/>
      <c r="G21" s="70">
        <v>15</v>
      </c>
      <c r="H21" s="99">
        <f t="shared" si="0"/>
        <v>2</v>
      </c>
      <c r="I21" s="70">
        <v>17</v>
      </c>
      <c r="J21" s="70">
        <v>7</v>
      </c>
      <c r="K21" s="99">
        <f t="shared" si="1"/>
        <v>8</v>
      </c>
      <c r="L21" s="70">
        <v>15</v>
      </c>
      <c r="M21" s="70">
        <v>19</v>
      </c>
      <c r="N21" s="99">
        <f t="shared" si="2"/>
        <v>-5</v>
      </c>
      <c r="O21" s="70">
        <v>14</v>
      </c>
      <c r="P21" s="84">
        <v>1</v>
      </c>
      <c r="Q21" s="138">
        <v>16</v>
      </c>
      <c r="R21" s="138">
        <v>16</v>
      </c>
      <c r="S21" s="139">
        <v>450</v>
      </c>
      <c r="T21" s="70">
        <v>209</v>
      </c>
      <c r="U21" s="70">
        <v>5477</v>
      </c>
      <c r="V21" s="70">
        <v>55</v>
      </c>
      <c r="W21" s="70">
        <v>10</v>
      </c>
      <c r="X21" s="70">
        <v>18</v>
      </c>
      <c r="Y21" s="139">
        <v>32</v>
      </c>
      <c r="Z21" s="70">
        <v>-31</v>
      </c>
      <c r="AA21" s="70">
        <v>1</v>
      </c>
      <c r="AB21" s="70">
        <v>0</v>
      </c>
      <c r="AC21" s="70">
        <v>0</v>
      </c>
      <c r="AD21" s="70">
        <v>0</v>
      </c>
      <c r="AE21" s="139">
        <v>0</v>
      </c>
      <c r="AF21" s="70">
        <v>0</v>
      </c>
      <c r="AG21" s="141">
        <v>0</v>
      </c>
      <c r="AH21" s="70">
        <v>10</v>
      </c>
      <c r="AI21" s="142">
        <v>6</v>
      </c>
      <c r="AJ21" s="143">
        <f t="shared" si="3"/>
        <v>419.98</v>
      </c>
      <c r="AK21" s="152">
        <f t="shared" si="4"/>
        <v>26.248750000000001</v>
      </c>
    </row>
    <row r="22" spans="1:37" x14ac:dyDescent="0.3">
      <c r="A22" s="80" t="s">
        <v>207</v>
      </c>
      <c r="B22" s="50" t="s">
        <v>43</v>
      </c>
      <c r="C22" s="50" t="s">
        <v>15</v>
      </c>
      <c r="D22" s="50">
        <v>9</v>
      </c>
      <c r="E22" s="53" t="s">
        <v>430</v>
      </c>
      <c r="F22" s="53"/>
      <c r="G22" s="70">
        <v>20</v>
      </c>
      <c r="H22" s="99">
        <f t="shared" si="0"/>
        <v>-2</v>
      </c>
      <c r="I22" s="70">
        <v>18</v>
      </c>
      <c r="J22" s="70">
        <v>20</v>
      </c>
      <c r="K22" s="99">
        <f t="shared" si="1"/>
        <v>-3</v>
      </c>
      <c r="L22" s="70">
        <v>17</v>
      </c>
      <c r="M22" s="70">
        <v>14</v>
      </c>
      <c r="N22" s="99">
        <f t="shared" si="2"/>
        <v>2</v>
      </c>
      <c r="O22" s="70">
        <v>16</v>
      </c>
      <c r="P22" s="84">
        <v>1</v>
      </c>
      <c r="Q22" s="138">
        <v>5</v>
      </c>
      <c r="R22" s="138">
        <v>5</v>
      </c>
      <c r="S22" s="139">
        <v>0</v>
      </c>
      <c r="T22" s="70">
        <v>0</v>
      </c>
      <c r="U22" s="70">
        <v>0</v>
      </c>
      <c r="V22" s="70">
        <v>0</v>
      </c>
      <c r="W22" s="70">
        <v>0</v>
      </c>
      <c r="X22" s="70">
        <v>0</v>
      </c>
      <c r="Y22" s="139">
        <v>1</v>
      </c>
      <c r="Z22" s="70">
        <v>7</v>
      </c>
      <c r="AA22" s="70">
        <v>0</v>
      </c>
      <c r="AB22" s="70">
        <v>41</v>
      </c>
      <c r="AC22" s="70">
        <v>580</v>
      </c>
      <c r="AD22" s="70">
        <v>2</v>
      </c>
      <c r="AE22" s="139">
        <v>0</v>
      </c>
      <c r="AF22" s="70">
        <v>0</v>
      </c>
      <c r="AG22" s="141">
        <v>0</v>
      </c>
      <c r="AH22" s="70">
        <v>2</v>
      </c>
      <c r="AI22" s="142">
        <v>1</v>
      </c>
      <c r="AJ22" s="143">
        <f t="shared" si="3"/>
        <v>68.7</v>
      </c>
      <c r="AK22" s="152">
        <f t="shared" si="4"/>
        <v>13.74</v>
      </c>
    </row>
    <row r="23" spans="1:37" x14ac:dyDescent="0.3">
      <c r="A23" s="80" t="s">
        <v>208</v>
      </c>
      <c r="B23" s="50" t="s">
        <v>42</v>
      </c>
      <c r="C23" s="50" t="s">
        <v>14</v>
      </c>
      <c r="D23" s="50">
        <v>4</v>
      </c>
      <c r="E23" s="53"/>
      <c r="F23" s="53"/>
      <c r="G23" s="70">
        <v>16</v>
      </c>
      <c r="H23" s="99">
        <f t="shared" si="0"/>
        <v>3</v>
      </c>
      <c r="I23" s="70">
        <v>19</v>
      </c>
      <c r="J23" s="70">
        <v>21</v>
      </c>
      <c r="K23" s="99">
        <f t="shared" si="1"/>
        <v>-7</v>
      </c>
      <c r="L23" s="70">
        <v>14</v>
      </c>
      <c r="M23" s="70">
        <v>17</v>
      </c>
      <c r="N23" s="99">
        <f t="shared" si="2"/>
        <v>0</v>
      </c>
      <c r="O23" s="70">
        <v>17</v>
      </c>
      <c r="P23" s="84">
        <v>0.99</v>
      </c>
      <c r="Q23" s="138">
        <v>16</v>
      </c>
      <c r="R23" s="138">
        <v>0</v>
      </c>
      <c r="S23" s="139">
        <v>0</v>
      </c>
      <c r="T23" s="70">
        <v>0</v>
      </c>
      <c r="U23" s="70">
        <v>0</v>
      </c>
      <c r="V23" s="70">
        <v>0</v>
      </c>
      <c r="W23" s="70">
        <v>0</v>
      </c>
      <c r="X23" s="70">
        <v>0</v>
      </c>
      <c r="Y23" s="139">
        <v>170</v>
      </c>
      <c r="Z23" s="70">
        <v>695</v>
      </c>
      <c r="AA23" s="70">
        <v>5</v>
      </c>
      <c r="AB23" s="70">
        <v>56</v>
      </c>
      <c r="AC23" s="70">
        <v>514</v>
      </c>
      <c r="AD23" s="70">
        <v>3</v>
      </c>
      <c r="AE23" s="139">
        <v>0</v>
      </c>
      <c r="AF23" s="70">
        <v>0</v>
      </c>
      <c r="AG23" s="141">
        <v>0</v>
      </c>
      <c r="AH23" s="70">
        <v>1</v>
      </c>
      <c r="AI23" s="142">
        <v>1</v>
      </c>
      <c r="AJ23" s="143">
        <f t="shared" si="3"/>
        <v>166.9</v>
      </c>
      <c r="AK23" s="152">
        <f t="shared" si="4"/>
        <v>10.43125</v>
      </c>
    </row>
    <row r="24" spans="1:37" x14ac:dyDescent="0.3">
      <c r="A24" s="80" t="s">
        <v>209</v>
      </c>
      <c r="B24" s="50" t="s">
        <v>42</v>
      </c>
      <c r="C24" s="50" t="s">
        <v>33</v>
      </c>
      <c r="D24" s="50">
        <v>11</v>
      </c>
      <c r="E24" s="53"/>
      <c r="F24" s="53"/>
      <c r="G24" s="70">
        <v>13</v>
      </c>
      <c r="H24" s="99">
        <f t="shared" si="0"/>
        <v>7</v>
      </c>
      <c r="I24" s="70">
        <v>20</v>
      </c>
      <c r="J24" s="70">
        <v>12</v>
      </c>
      <c r="K24" s="99">
        <f t="shared" si="1"/>
        <v>8</v>
      </c>
      <c r="L24" s="70">
        <v>20</v>
      </c>
      <c r="M24" s="70">
        <v>16</v>
      </c>
      <c r="N24" s="99">
        <f t="shared" si="2"/>
        <v>6</v>
      </c>
      <c r="O24" s="70">
        <v>22</v>
      </c>
      <c r="P24" s="84">
        <v>1</v>
      </c>
      <c r="Q24" s="138">
        <v>14</v>
      </c>
      <c r="R24" s="138">
        <v>14</v>
      </c>
      <c r="S24" s="139">
        <v>0</v>
      </c>
      <c r="T24" s="70">
        <v>0</v>
      </c>
      <c r="U24" s="70">
        <v>0</v>
      </c>
      <c r="V24" s="70">
        <v>0</v>
      </c>
      <c r="W24" s="70">
        <v>0</v>
      </c>
      <c r="X24" s="70">
        <v>0</v>
      </c>
      <c r="Y24" s="139">
        <v>217</v>
      </c>
      <c r="Z24" s="70">
        <v>1121</v>
      </c>
      <c r="AA24" s="70">
        <v>9</v>
      </c>
      <c r="AB24" s="70">
        <v>53</v>
      </c>
      <c r="AC24" s="70">
        <v>350</v>
      </c>
      <c r="AD24" s="70">
        <v>1</v>
      </c>
      <c r="AE24" s="139">
        <v>0</v>
      </c>
      <c r="AF24" s="70">
        <v>0</v>
      </c>
      <c r="AG24" s="141">
        <v>0</v>
      </c>
      <c r="AH24" s="70">
        <v>3</v>
      </c>
      <c r="AI24" s="142">
        <v>1</v>
      </c>
      <c r="AJ24" s="143">
        <f t="shared" si="3"/>
        <v>205.1</v>
      </c>
      <c r="AK24" s="152">
        <f t="shared" si="4"/>
        <v>14.65</v>
      </c>
    </row>
    <row r="25" spans="1:37" x14ac:dyDescent="0.3">
      <c r="A25" s="80" t="s">
        <v>210</v>
      </c>
      <c r="B25" s="50" t="s">
        <v>43</v>
      </c>
      <c r="C25" s="50" t="s">
        <v>37</v>
      </c>
      <c r="D25" s="50">
        <v>9</v>
      </c>
      <c r="E25" s="53"/>
      <c r="F25" s="53"/>
      <c r="G25" s="70">
        <v>23</v>
      </c>
      <c r="H25" s="99">
        <f t="shared" si="0"/>
        <v>-2</v>
      </c>
      <c r="I25" s="70">
        <v>21</v>
      </c>
      <c r="J25" s="70">
        <v>26</v>
      </c>
      <c r="K25" s="99">
        <f t="shared" si="1"/>
        <v>-3</v>
      </c>
      <c r="L25" s="70">
        <v>23</v>
      </c>
      <c r="M25" s="70">
        <v>26</v>
      </c>
      <c r="N25" s="99">
        <f t="shared" si="2"/>
        <v>-8</v>
      </c>
      <c r="O25" s="70">
        <v>18</v>
      </c>
      <c r="P25" s="84">
        <v>1</v>
      </c>
      <c r="Q25" s="138">
        <v>16</v>
      </c>
      <c r="R25" s="138">
        <v>14</v>
      </c>
      <c r="S25" s="139">
        <v>0</v>
      </c>
      <c r="T25" s="70">
        <v>0</v>
      </c>
      <c r="U25" s="70">
        <v>0</v>
      </c>
      <c r="V25" s="70">
        <v>0</v>
      </c>
      <c r="W25" s="70">
        <v>0</v>
      </c>
      <c r="X25" s="70">
        <v>0</v>
      </c>
      <c r="Y25" s="139">
        <v>16</v>
      </c>
      <c r="Z25" s="70">
        <v>105</v>
      </c>
      <c r="AA25" s="70">
        <v>0</v>
      </c>
      <c r="AB25" s="70">
        <v>89</v>
      </c>
      <c r="AC25" s="70">
        <v>1421</v>
      </c>
      <c r="AD25" s="70">
        <v>7</v>
      </c>
      <c r="AE25" s="139">
        <v>0</v>
      </c>
      <c r="AF25" s="70">
        <v>0</v>
      </c>
      <c r="AG25" s="141">
        <v>1</v>
      </c>
      <c r="AH25" s="70">
        <v>3</v>
      </c>
      <c r="AI25" s="142">
        <v>1</v>
      </c>
      <c r="AJ25" s="143">
        <f t="shared" si="3"/>
        <v>194.6</v>
      </c>
      <c r="AK25" s="152">
        <f t="shared" si="4"/>
        <v>12.1625</v>
      </c>
    </row>
    <row r="26" spans="1:37" x14ac:dyDescent="0.3">
      <c r="A26" s="80" t="s">
        <v>211</v>
      </c>
      <c r="B26" s="50" t="s">
        <v>44</v>
      </c>
      <c r="C26" s="50" t="s">
        <v>30</v>
      </c>
      <c r="D26" s="50">
        <v>6</v>
      </c>
      <c r="E26" s="53"/>
      <c r="F26" s="53"/>
      <c r="G26" s="70">
        <v>19</v>
      </c>
      <c r="H26" s="99">
        <f t="shared" si="0"/>
        <v>3</v>
      </c>
      <c r="I26" s="70">
        <v>22</v>
      </c>
      <c r="J26" s="70">
        <v>13</v>
      </c>
      <c r="K26" s="99">
        <f t="shared" si="1"/>
        <v>8</v>
      </c>
      <c r="L26" s="70">
        <v>21</v>
      </c>
      <c r="M26" s="70">
        <v>39</v>
      </c>
      <c r="N26" s="99">
        <f t="shared" si="2"/>
        <v>-16</v>
      </c>
      <c r="O26" s="70">
        <v>23</v>
      </c>
      <c r="P26" s="84">
        <v>1</v>
      </c>
      <c r="Q26" s="138">
        <v>16</v>
      </c>
      <c r="R26" s="138">
        <v>16</v>
      </c>
      <c r="S26" s="139">
        <v>446</v>
      </c>
      <c r="T26" s="70">
        <v>204</v>
      </c>
      <c r="U26" s="70">
        <v>5162</v>
      </c>
      <c r="V26" s="70">
        <v>39</v>
      </c>
      <c r="W26" s="70">
        <v>12</v>
      </c>
      <c r="X26" s="70">
        <v>37</v>
      </c>
      <c r="Y26" s="139">
        <v>35</v>
      </c>
      <c r="Z26" s="70">
        <v>52</v>
      </c>
      <c r="AA26" s="70">
        <v>3</v>
      </c>
      <c r="AB26" s="70">
        <v>0</v>
      </c>
      <c r="AC26" s="70">
        <v>0</v>
      </c>
      <c r="AD26" s="70">
        <v>0</v>
      </c>
      <c r="AE26" s="139">
        <v>0</v>
      </c>
      <c r="AF26" s="70">
        <v>0</v>
      </c>
      <c r="AG26" s="141">
        <v>0</v>
      </c>
      <c r="AH26" s="70">
        <v>6</v>
      </c>
      <c r="AI26" s="142">
        <v>2</v>
      </c>
      <c r="AJ26" s="143">
        <f t="shared" si="3"/>
        <v>369.68</v>
      </c>
      <c r="AK26" s="152">
        <f t="shared" si="4"/>
        <v>23.105</v>
      </c>
    </row>
    <row r="27" spans="1:37" x14ac:dyDescent="0.3">
      <c r="A27" s="80" t="s">
        <v>212</v>
      </c>
      <c r="B27" s="50" t="s">
        <v>42</v>
      </c>
      <c r="C27" s="50" t="s">
        <v>22</v>
      </c>
      <c r="D27" s="50">
        <v>10</v>
      </c>
      <c r="E27" s="53" t="s">
        <v>431</v>
      </c>
      <c r="F27" s="53"/>
      <c r="G27" s="70">
        <v>25</v>
      </c>
      <c r="H27" s="99">
        <f t="shared" si="0"/>
        <v>-2</v>
      </c>
      <c r="I27" s="70">
        <v>23</v>
      </c>
      <c r="J27" s="70">
        <v>17</v>
      </c>
      <c r="K27" s="99">
        <f t="shared" si="1"/>
        <v>1</v>
      </c>
      <c r="L27" s="70">
        <v>18</v>
      </c>
      <c r="M27" s="70">
        <v>34</v>
      </c>
      <c r="N27" s="99">
        <f t="shared" si="2"/>
        <v>-15</v>
      </c>
      <c r="O27" s="70">
        <v>19</v>
      </c>
      <c r="P27" s="84">
        <v>0.99</v>
      </c>
      <c r="Q27" s="138">
        <v>8</v>
      </c>
      <c r="R27" s="138">
        <v>8</v>
      </c>
      <c r="S27" s="139">
        <v>0</v>
      </c>
      <c r="T27" s="70">
        <v>0</v>
      </c>
      <c r="U27" s="70">
        <v>0</v>
      </c>
      <c r="V27" s="70">
        <v>0</v>
      </c>
      <c r="W27" s="70">
        <v>0</v>
      </c>
      <c r="X27" s="70">
        <v>0</v>
      </c>
      <c r="Y27" s="139">
        <v>121</v>
      </c>
      <c r="Z27" s="70">
        <v>542</v>
      </c>
      <c r="AA27" s="70">
        <v>1</v>
      </c>
      <c r="AB27" s="70">
        <v>22</v>
      </c>
      <c r="AC27" s="70">
        <v>183</v>
      </c>
      <c r="AD27" s="70">
        <v>1</v>
      </c>
      <c r="AE27" s="139">
        <v>0</v>
      </c>
      <c r="AF27" s="70">
        <v>0</v>
      </c>
      <c r="AG27" s="141">
        <v>1</v>
      </c>
      <c r="AH27" s="70">
        <v>0</v>
      </c>
      <c r="AI27" s="142">
        <v>0</v>
      </c>
      <c r="AJ27" s="143">
        <f t="shared" si="3"/>
        <v>86.5</v>
      </c>
      <c r="AK27" s="152">
        <f t="shared" si="4"/>
        <v>10.8125</v>
      </c>
    </row>
    <row r="28" spans="1:37" x14ac:dyDescent="0.3">
      <c r="A28" s="80" t="s">
        <v>213</v>
      </c>
      <c r="B28" s="50" t="s">
        <v>44</v>
      </c>
      <c r="C28" s="50" t="s">
        <v>31</v>
      </c>
      <c r="D28" s="50">
        <v>9</v>
      </c>
      <c r="E28" s="53"/>
      <c r="F28" s="53"/>
      <c r="G28" s="70">
        <v>21</v>
      </c>
      <c r="H28" s="99">
        <f t="shared" si="0"/>
        <v>3</v>
      </c>
      <c r="I28" s="70">
        <v>24</v>
      </c>
      <c r="J28" s="70">
        <v>15</v>
      </c>
      <c r="K28" s="99">
        <f t="shared" si="1"/>
        <v>4</v>
      </c>
      <c r="L28" s="70">
        <v>19</v>
      </c>
      <c r="M28" s="70">
        <v>24</v>
      </c>
      <c r="N28" s="99">
        <f t="shared" si="2"/>
        <v>-3</v>
      </c>
      <c r="O28" s="70">
        <v>21</v>
      </c>
      <c r="P28" s="84">
        <v>1</v>
      </c>
      <c r="Q28" s="138">
        <v>9</v>
      </c>
      <c r="R28" s="138">
        <v>9</v>
      </c>
      <c r="S28" s="139">
        <v>193</v>
      </c>
      <c r="T28" s="70">
        <v>97</v>
      </c>
      <c r="U28" s="70">
        <v>2536</v>
      </c>
      <c r="V28" s="70">
        <v>17</v>
      </c>
      <c r="W28" s="70">
        <v>6</v>
      </c>
      <c r="X28" s="70">
        <v>21</v>
      </c>
      <c r="Y28" s="139">
        <v>30</v>
      </c>
      <c r="Z28" s="70">
        <v>120</v>
      </c>
      <c r="AA28" s="70">
        <v>0</v>
      </c>
      <c r="AB28" s="70">
        <v>0</v>
      </c>
      <c r="AC28" s="70">
        <v>0</v>
      </c>
      <c r="AD28" s="70">
        <v>0</v>
      </c>
      <c r="AE28" s="139">
        <v>0</v>
      </c>
      <c r="AF28" s="70">
        <v>0</v>
      </c>
      <c r="AG28" s="141">
        <v>0</v>
      </c>
      <c r="AH28" s="70">
        <v>4</v>
      </c>
      <c r="AI28" s="142">
        <v>0</v>
      </c>
      <c r="AJ28" s="143">
        <f t="shared" si="3"/>
        <v>175.44</v>
      </c>
      <c r="AK28" s="152">
        <f t="shared" si="4"/>
        <v>19.493333333333332</v>
      </c>
    </row>
    <row r="29" spans="1:37" x14ac:dyDescent="0.3">
      <c r="A29" s="80" t="s">
        <v>214</v>
      </c>
      <c r="B29" s="50" t="s">
        <v>43</v>
      </c>
      <c r="C29" s="50" t="s">
        <v>31</v>
      </c>
      <c r="D29" s="50">
        <v>9</v>
      </c>
      <c r="E29" s="53"/>
      <c r="F29" s="53"/>
      <c r="G29" s="70">
        <v>22</v>
      </c>
      <c r="H29" s="99">
        <f t="shared" si="0"/>
        <v>3</v>
      </c>
      <c r="I29" s="70">
        <v>25</v>
      </c>
      <c r="J29" s="70">
        <v>22</v>
      </c>
      <c r="K29" s="99">
        <f t="shared" si="1"/>
        <v>2</v>
      </c>
      <c r="L29" s="70">
        <v>24</v>
      </c>
      <c r="M29" s="70">
        <v>21</v>
      </c>
      <c r="N29" s="99">
        <f t="shared" si="2"/>
        <v>4</v>
      </c>
      <c r="O29" s="70">
        <v>25</v>
      </c>
      <c r="P29" s="84">
        <v>1</v>
      </c>
      <c r="Q29" s="138">
        <v>16</v>
      </c>
      <c r="R29" s="138">
        <v>16</v>
      </c>
      <c r="S29" s="139">
        <v>0</v>
      </c>
      <c r="T29" s="70">
        <v>0</v>
      </c>
      <c r="U29" s="70">
        <v>0</v>
      </c>
      <c r="V29" s="70">
        <v>0</v>
      </c>
      <c r="W29" s="70">
        <v>0</v>
      </c>
      <c r="X29" s="70">
        <v>0</v>
      </c>
      <c r="Y29" s="139">
        <v>0</v>
      </c>
      <c r="Z29" s="70">
        <v>0</v>
      </c>
      <c r="AA29" s="70">
        <v>0</v>
      </c>
      <c r="AB29" s="70">
        <v>85</v>
      </c>
      <c r="AC29" s="70">
        <v>1314</v>
      </c>
      <c r="AD29" s="70">
        <v>8</v>
      </c>
      <c r="AE29" s="139">
        <v>0</v>
      </c>
      <c r="AF29" s="70">
        <v>0</v>
      </c>
      <c r="AG29" s="141">
        <v>0</v>
      </c>
      <c r="AH29" s="70">
        <v>0</v>
      </c>
      <c r="AI29" s="142">
        <v>0</v>
      </c>
      <c r="AJ29" s="143">
        <f t="shared" si="3"/>
        <v>179.4</v>
      </c>
      <c r="AK29" s="152">
        <f t="shared" si="4"/>
        <v>11.2125</v>
      </c>
    </row>
    <row r="30" spans="1:37" x14ac:dyDescent="0.3">
      <c r="A30" s="80" t="s">
        <v>215</v>
      </c>
      <c r="B30" s="50" t="s">
        <v>43</v>
      </c>
      <c r="C30" s="50" t="s">
        <v>26</v>
      </c>
      <c r="D30" s="50">
        <v>12</v>
      </c>
      <c r="E30" s="53"/>
      <c r="F30" s="53"/>
      <c r="G30" s="70">
        <v>26</v>
      </c>
      <c r="H30" s="99">
        <f t="shared" si="0"/>
        <v>0</v>
      </c>
      <c r="I30" s="70">
        <v>26</v>
      </c>
      <c r="J30" s="70">
        <v>25</v>
      </c>
      <c r="K30" s="99">
        <f t="shared" si="1"/>
        <v>3</v>
      </c>
      <c r="L30" s="70">
        <v>28</v>
      </c>
      <c r="M30" s="70">
        <v>31</v>
      </c>
      <c r="N30" s="99">
        <f t="shared" si="2"/>
        <v>-1</v>
      </c>
      <c r="O30" s="70">
        <v>30</v>
      </c>
      <c r="P30" s="84">
        <v>1</v>
      </c>
      <c r="Q30" s="138">
        <v>16</v>
      </c>
      <c r="R30" s="138">
        <v>14</v>
      </c>
      <c r="S30" s="139">
        <v>1</v>
      </c>
      <c r="T30" s="70">
        <v>0</v>
      </c>
      <c r="U30" s="70">
        <v>15</v>
      </c>
      <c r="V30" s="70">
        <v>0</v>
      </c>
      <c r="W30" s="70">
        <v>0</v>
      </c>
      <c r="X30" s="70">
        <v>1</v>
      </c>
      <c r="Y30" s="139">
        <v>7</v>
      </c>
      <c r="Z30" s="70">
        <v>4</v>
      </c>
      <c r="AA30" s="70">
        <v>0</v>
      </c>
      <c r="AB30" s="70">
        <v>110</v>
      </c>
      <c r="AC30" s="70">
        <v>1499</v>
      </c>
      <c r="AD30" s="70">
        <v>8</v>
      </c>
      <c r="AE30" s="139">
        <v>425</v>
      </c>
      <c r="AF30" s="70">
        <v>1</v>
      </c>
      <c r="AG30" s="141">
        <v>0</v>
      </c>
      <c r="AH30" s="70">
        <v>0</v>
      </c>
      <c r="AI30" s="142">
        <v>0</v>
      </c>
      <c r="AJ30" s="143">
        <f t="shared" si="3"/>
        <v>204.9</v>
      </c>
      <c r="AK30" s="152">
        <f t="shared" si="4"/>
        <v>12.80625</v>
      </c>
    </row>
    <row r="31" spans="1:37" x14ac:dyDescent="0.3">
      <c r="A31" s="80" t="s">
        <v>216</v>
      </c>
      <c r="B31" s="50" t="s">
        <v>42</v>
      </c>
      <c r="C31" s="50" t="s">
        <v>40</v>
      </c>
      <c r="D31" s="50">
        <v>10</v>
      </c>
      <c r="E31" s="53"/>
      <c r="F31" s="53"/>
      <c r="G31" s="70">
        <v>27</v>
      </c>
      <c r="H31" s="99">
        <f t="shared" si="0"/>
        <v>0</v>
      </c>
      <c r="I31" s="70">
        <v>27</v>
      </c>
      <c r="J31" s="70">
        <v>24</v>
      </c>
      <c r="K31" s="99">
        <f t="shared" si="1"/>
        <v>5</v>
      </c>
      <c r="L31" s="70">
        <v>29</v>
      </c>
      <c r="M31" s="70">
        <v>25</v>
      </c>
      <c r="N31" s="99">
        <f t="shared" si="2"/>
        <v>4</v>
      </c>
      <c r="O31" s="70">
        <v>29</v>
      </c>
      <c r="P31" s="84">
        <v>0.98</v>
      </c>
      <c r="Q31" s="138">
        <v>16</v>
      </c>
      <c r="R31" s="138">
        <v>16</v>
      </c>
      <c r="S31" s="139">
        <v>0</v>
      </c>
      <c r="T31" s="70">
        <v>0</v>
      </c>
      <c r="U31" s="70">
        <v>0</v>
      </c>
      <c r="V31" s="70">
        <v>0</v>
      </c>
      <c r="W31" s="70">
        <v>0</v>
      </c>
      <c r="X31" s="70">
        <v>0</v>
      </c>
      <c r="Y31" s="139">
        <v>276</v>
      </c>
      <c r="Z31" s="70">
        <v>1275</v>
      </c>
      <c r="AA31" s="70">
        <v>7</v>
      </c>
      <c r="AB31" s="70">
        <v>9</v>
      </c>
      <c r="AC31" s="70">
        <v>78</v>
      </c>
      <c r="AD31" s="70">
        <v>0</v>
      </c>
      <c r="AE31" s="139">
        <v>0</v>
      </c>
      <c r="AF31" s="70">
        <v>0</v>
      </c>
      <c r="AG31" s="141">
        <v>0</v>
      </c>
      <c r="AH31" s="70">
        <v>5</v>
      </c>
      <c r="AI31" s="142">
        <v>4</v>
      </c>
      <c r="AJ31" s="143">
        <f t="shared" si="3"/>
        <v>169.3</v>
      </c>
      <c r="AK31" s="152">
        <f t="shared" si="4"/>
        <v>10.581250000000001</v>
      </c>
    </row>
    <row r="32" spans="1:37" x14ac:dyDescent="0.3">
      <c r="A32" s="80" t="s">
        <v>217</v>
      </c>
      <c r="B32" s="50" t="s">
        <v>42</v>
      </c>
      <c r="C32" s="50" t="s">
        <v>23</v>
      </c>
      <c r="D32" s="50">
        <v>10</v>
      </c>
      <c r="E32" s="53"/>
      <c r="F32" s="53"/>
      <c r="G32" s="70">
        <v>33</v>
      </c>
      <c r="H32" s="99">
        <f t="shared" si="0"/>
        <v>-5</v>
      </c>
      <c r="I32" s="70">
        <v>28</v>
      </c>
      <c r="J32" s="70">
        <v>40</v>
      </c>
      <c r="K32" s="99">
        <f t="shared" si="1"/>
        <v>-14</v>
      </c>
      <c r="L32" s="70">
        <v>26</v>
      </c>
      <c r="M32" s="70">
        <v>28</v>
      </c>
      <c r="N32" s="99">
        <f t="shared" si="2"/>
        <v>0</v>
      </c>
      <c r="O32" s="70">
        <v>28</v>
      </c>
      <c r="P32" s="84">
        <v>0.96</v>
      </c>
      <c r="Q32" s="138">
        <v>16</v>
      </c>
      <c r="R32" s="138">
        <v>14</v>
      </c>
      <c r="S32" s="139">
        <v>0</v>
      </c>
      <c r="T32" s="70">
        <v>0</v>
      </c>
      <c r="U32" s="70">
        <v>0</v>
      </c>
      <c r="V32" s="70">
        <v>0</v>
      </c>
      <c r="W32" s="70">
        <v>0</v>
      </c>
      <c r="X32" s="70">
        <v>0</v>
      </c>
      <c r="Y32" s="139">
        <v>285</v>
      </c>
      <c r="Z32" s="70">
        <v>1255</v>
      </c>
      <c r="AA32" s="70">
        <v>6</v>
      </c>
      <c r="AB32" s="70">
        <v>26</v>
      </c>
      <c r="AC32" s="70">
        <v>189</v>
      </c>
      <c r="AD32" s="70">
        <v>1</v>
      </c>
      <c r="AE32" s="139">
        <v>0</v>
      </c>
      <c r="AF32" s="70">
        <v>0</v>
      </c>
      <c r="AG32" s="141">
        <v>0</v>
      </c>
      <c r="AH32" s="70">
        <v>2</v>
      </c>
      <c r="AI32" s="142">
        <v>1</v>
      </c>
      <c r="AJ32" s="143">
        <f t="shared" si="3"/>
        <v>184.4</v>
      </c>
      <c r="AK32" s="152">
        <f t="shared" si="4"/>
        <v>11.525</v>
      </c>
    </row>
    <row r="33" spans="1:37" x14ac:dyDescent="0.3">
      <c r="A33" s="80" t="s">
        <v>218</v>
      </c>
      <c r="B33" s="50" t="s">
        <v>43</v>
      </c>
      <c r="C33" s="50" t="s">
        <v>23</v>
      </c>
      <c r="D33" s="50">
        <v>10</v>
      </c>
      <c r="E33" s="53"/>
      <c r="F33" s="53"/>
      <c r="G33" s="70">
        <v>30</v>
      </c>
      <c r="H33" s="99">
        <f t="shared" si="0"/>
        <v>-1</v>
      </c>
      <c r="I33" s="70">
        <v>29</v>
      </c>
      <c r="J33" s="70">
        <v>35</v>
      </c>
      <c r="K33" s="99">
        <f t="shared" si="1"/>
        <v>-2</v>
      </c>
      <c r="L33" s="70">
        <v>33</v>
      </c>
      <c r="M33" s="70">
        <v>11</v>
      </c>
      <c r="N33" s="99">
        <f t="shared" si="2"/>
        <v>25</v>
      </c>
      <c r="O33" s="70">
        <v>36</v>
      </c>
      <c r="P33" s="84">
        <v>0.99</v>
      </c>
      <c r="Q33" s="138">
        <v>15</v>
      </c>
      <c r="R33" s="138">
        <v>14</v>
      </c>
      <c r="S33" s="139">
        <v>0</v>
      </c>
      <c r="T33" s="70">
        <v>0</v>
      </c>
      <c r="U33" s="70">
        <v>0</v>
      </c>
      <c r="V33" s="70">
        <v>0</v>
      </c>
      <c r="W33" s="70">
        <v>0</v>
      </c>
      <c r="X33" s="70">
        <v>0</v>
      </c>
      <c r="Y33" s="139">
        <v>0</v>
      </c>
      <c r="Z33" s="70">
        <v>0</v>
      </c>
      <c r="AA33" s="70">
        <v>0</v>
      </c>
      <c r="AB33" s="70">
        <v>71</v>
      </c>
      <c r="AC33" s="70">
        <v>1046</v>
      </c>
      <c r="AD33" s="70">
        <v>8</v>
      </c>
      <c r="AE33" s="139">
        <v>125</v>
      </c>
      <c r="AF33" s="70">
        <v>0</v>
      </c>
      <c r="AG33" s="141">
        <v>0</v>
      </c>
      <c r="AH33" s="70">
        <v>1</v>
      </c>
      <c r="AI33" s="142">
        <v>2</v>
      </c>
      <c r="AJ33" s="143">
        <f t="shared" si="3"/>
        <v>148.6</v>
      </c>
      <c r="AK33" s="152">
        <f t="shared" si="4"/>
        <v>9.9066666666666663</v>
      </c>
    </row>
    <row r="34" spans="1:37" x14ac:dyDescent="0.3">
      <c r="A34" s="80" t="s">
        <v>219</v>
      </c>
      <c r="B34" s="50" t="s">
        <v>43</v>
      </c>
      <c r="C34" s="50" t="s">
        <v>31</v>
      </c>
      <c r="D34" s="50">
        <v>9</v>
      </c>
      <c r="E34" s="53" t="s">
        <v>431</v>
      </c>
      <c r="F34" s="53"/>
      <c r="G34" s="70">
        <v>32</v>
      </c>
      <c r="H34" s="99">
        <f t="shared" si="0"/>
        <v>-2</v>
      </c>
      <c r="I34" s="70">
        <v>30</v>
      </c>
      <c r="J34" s="70">
        <v>28</v>
      </c>
      <c r="K34" s="99">
        <f t="shared" si="1"/>
        <v>6</v>
      </c>
      <c r="L34" s="70">
        <v>34</v>
      </c>
      <c r="M34" s="70">
        <v>27</v>
      </c>
      <c r="N34" s="99">
        <f t="shared" si="2"/>
        <v>-1</v>
      </c>
      <c r="O34" s="70">
        <v>26</v>
      </c>
      <c r="P34" s="84">
        <v>0.99</v>
      </c>
      <c r="Q34" s="138">
        <v>6</v>
      </c>
      <c r="R34" s="138">
        <v>4</v>
      </c>
      <c r="S34" s="139">
        <v>0</v>
      </c>
      <c r="T34" s="70">
        <v>0</v>
      </c>
      <c r="U34" s="70">
        <v>0</v>
      </c>
      <c r="V34" s="70">
        <v>0</v>
      </c>
      <c r="W34" s="70">
        <v>0</v>
      </c>
      <c r="X34" s="70">
        <v>0</v>
      </c>
      <c r="Y34" s="139">
        <v>4</v>
      </c>
      <c r="Z34" s="70">
        <v>78</v>
      </c>
      <c r="AA34" s="70">
        <v>0</v>
      </c>
      <c r="AB34" s="70">
        <v>31</v>
      </c>
      <c r="AC34" s="70">
        <v>433</v>
      </c>
      <c r="AD34" s="70">
        <v>4</v>
      </c>
      <c r="AE34" s="139">
        <v>33</v>
      </c>
      <c r="AF34" s="70">
        <v>0</v>
      </c>
      <c r="AG34" s="141">
        <v>0</v>
      </c>
      <c r="AH34" s="70">
        <v>0</v>
      </c>
      <c r="AI34" s="142">
        <v>0</v>
      </c>
      <c r="AJ34" s="143">
        <f t="shared" si="3"/>
        <v>75.099999999999994</v>
      </c>
      <c r="AK34" s="152">
        <f t="shared" si="4"/>
        <v>12.516666666666666</v>
      </c>
    </row>
    <row r="35" spans="1:37" x14ac:dyDescent="0.3">
      <c r="A35" s="80" t="s">
        <v>220</v>
      </c>
      <c r="B35" s="50" t="s">
        <v>43</v>
      </c>
      <c r="C35" s="50" t="s">
        <v>16</v>
      </c>
      <c r="D35" s="50">
        <v>4</v>
      </c>
      <c r="E35" s="53"/>
      <c r="F35" s="53"/>
      <c r="G35" s="70">
        <v>39</v>
      </c>
      <c r="H35" s="99">
        <f t="shared" si="0"/>
        <v>-8</v>
      </c>
      <c r="I35" s="70">
        <v>31</v>
      </c>
      <c r="J35" s="70">
        <v>33</v>
      </c>
      <c r="K35" s="99">
        <f t="shared" si="1"/>
        <v>-2</v>
      </c>
      <c r="L35" s="70">
        <v>31</v>
      </c>
      <c r="M35" s="70">
        <v>41</v>
      </c>
      <c r="N35" s="99">
        <f t="shared" si="2"/>
        <v>-3</v>
      </c>
      <c r="O35" s="70">
        <v>38</v>
      </c>
      <c r="P35" s="84">
        <v>0.99</v>
      </c>
      <c r="Q35" s="138">
        <v>16</v>
      </c>
      <c r="R35" s="138">
        <v>16</v>
      </c>
      <c r="S35" s="139">
        <v>0</v>
      </c>
      <c r="T35" s="70">
        <v>1</v>
      </c>
      <c r="U35" s="70">
        <v>0</v>
      </c>
      <c r="V35" s="70">
        <v>0</v>
      </c>
      <c r="W35" s="70">
        <v>0</v>
      </c>
      <c r="X35" s="70">
        <v>0</v>
      </c>
      <c r="Y35" s="139">
        <v>2</v>
      </c>
      <c r="Z35" s="70">
        <v>8</v>
      </c>
      <c r="AA35" s="70">
        <v>0</v>
      </c>
      <c r="AB35" s="70">
        <v>82</v>
      </c>
      <c r="AC35" s="70">
        <v>954</v>
      </c>
      <c r="AD35" s="70">
        <v>10</v>
      </c>
      <c r="AE35" s="139">
        <v>0</v>
      </c>
      <c r="AF35" s="70">
        <v>0</v>
      </c>
      <c r="AG35" s="141">
        <v>0</v>
      </c>
      <c r="AH35" s="70">
        <v>1</v>
      </c>
      <c r="AI35" s="142">
        <v>1</v>
      </c>
      <c r="AJ35" s="143">
        <f t="shared" si="3"/>
        <v>154.19999999999999</v>
      </c>
      <c r="AK35" s="152">
        <f t="shared" si="4"/>
        <v>9.6374999999999993</v>
      </c>
    </row>
    <row r="36" spans="1:37" x14ac:dyDescent="0.3">
      <c r="A36" s="80" t="s">
        <v>221</v>
      </c>
      <c r="B36" s="50" t="s">
        <v>42</v>
      </c>
      <c r="C36" s="50" t="s">
        <v>16</v>
      </c>
      <c r="D36" s="50">
        <v>4</v>
      </c>
      <c r="E36" s="53"/>
      <c r="F36" s="53"/>
      <c r="G36" s="70">
        <v>17</v>
      </c>
      <c r="H36" s="99">
        <f t="shared" si="0"/>
        <v>15</v>
      </c>
      <c r="I36" s="70">
        <v>32</v>
      </c>
      <c r="J36" s="70">
        <v>31</v>
      </c>
      <c r="K36" s="99">
        <f t="shared" si="1"/>
        <v>-4</v>
      </c>
      <c r="L36" s="70">
        <v>27</v>
      </c>
      <c r="M36" s="70">
        <v>29</v>
      </c>
      <c r="N36" s="99">
        <f t="shared" si="2"/>
        <v>2</v>
      </c>
      <c r="O36" s="70">
        <v>31</v>
      </c>
      <c r="P36" s="84">
        <v>0.98</v>
      </c>
      <c r="Q36" s="138">
        <v>15</v>
      </c>
      <c r="R36" s="138">
        <v>1</v>
      </c>
      <c r="S36" s="139">
        <v>0</v>
      </c>
      <c r="T36" s="70">
        <v>0</v>
      </c>
      <c r="U36" s="70">
        <v>0</v>
      </c>
      <c r="V36" s="70">
        <v>0</v>
      </c>
      <c r="W36" s="70">
        <v>0</v>
      </c>
      <c r="X36" s="70">
        <v>0</v>
      </c>
      <c r="Y36" s="139">
        <v>118</v>
      </c>
      <c r="Z36" s="70">
        <v>652</v>
      </c>
      <c r="AA36" s="70">
        <v>3</v>
      </c>
      <c r="AB36" s="70">
        <v>39</v>
      </c>
      <c r="AC36" s="70">
        <v>371</v>
      </c>
      <c r="AD36" s="70">
        <v>1</v>
      </c>
      <c r="AE36" s="139">
        <v>21</v>
      </c>
      <c r="AF36" s="70">
        <v>0</v>
      </c>
      <c r="AG36" s="141">
        <v>0</v>
      </c>
      <c r="AH36" s="70">
        <v>1</v>
      </c>
      <c r="AI36" s="142">
        <v>0</v>
      </c>
      <c r="AJ36" s="143">
        <f t="shared" si="3"/>
        <v>126.30000000000001</v>
      </c>
      <c r="AK36" s="152">
        <f t="shared" si="4"/>
        <v>8.42</v>
      </c>
    </row>
    <row r="37" spans="1:37" x14ac:dyDescent="0.3">
      <c r="A37" s="80" t="s">
        <v>222</v>
      </c>
      <c r="B37" s="50" t="s">
        <v>43</v>
      </c>
      <c r="C37" s="50" t="s">
        <v>47</v>
      </c>
      <c r="D37" s="50">
        <v>7</v>
      </c>
      <c r="E37" s="53"/>
      <c r="F37" s="53"/>
      <c r="G37" s="70">
        <v>35</v>
      </c>
      <c r="H37" s="99">
        <f t="shared" si="0"/>
        <v>-2</v>
      </c>
      <c r="I37" s="70">
        <v>33</v>
      </c>
      <c r="J37" s="70">
        <v>32</v>
      </c>
      <c r="K37" s="99">
        <f t="shared" si="1"/>
        <v>-2</v>
      </c>
      <c r="L37" s="70">
        <v>30</v>
      </c>
      <c r="M37" s="70">
        <v>38</v>
      </c>
      <c r="N37" s="99">
        <f t="shared" si="2"/>
        <v>-4</v>
      </c>
      <c r="O37" s="70">
        <v>34</v>
      </c>
      <c r="P37" s="84">
        <v>0.99</v>
      </c>
      <c r="Q37" s="138">
        <v>16</v>
      </c>
      <c r="R37" s="138">
        <v>16</v>
      </c>
      <c r="S37" s="139">
        <v>0</v>
      </c>
      <c r="T37" s="70">
        <v>0</v>
      </c>
      <c r="U37" s="70">
        <v>0</v>
      </c>
      <c r="V37" s="70">
        <v>0</v>
      </c>
      <c r="W37" s="70">
        <v>0</v>
      </c>
      <c r="X37" s="70">
        <v>0</v>
      </c>
      <c r="Y37" s="139">
        <v>1</v>
      </c>
      <c r="Z37" s="70">
        <v>0</v>
      </c>
      <c r="AA37" s="70">
        <v>0</v>
      </c>
      <c r="AB37" s="70">
        <v>78</v>
      </c>
      <c r="AC37" s="70">
        <v>1224</v>
      </c>
      <c r="AD37" s="70">
        <v>7</v>
      </c>
      <c r="AE37" s="139">
        <v>0</v>
      </c>
      <c r="AF37" s="70">
        <v>0</v>
      </c>
      <c r="AG37" s="141">
        <v>0</v>
      </c>
      <c r="AH37" s="70">
        <v>1</v>
      </c>
      <c r="AI37" s="142">
        <v>0</v>
      </c>
      <c r="AJ37" s="143">
        <f t="shared" si="3"/>
        <v>164.4</v>
      </c>
      <c r="AK37" s="152">
        <f t="shared" si="4"/>
        <v>10.275</v>
      </c>
    </row>
    <row r="38" spans="1:37" x14ac:dyDescent="0.3">
      <c r="A38" s="80" t="s">
        <v>223</v>
      </c>
      <c r="B38" s="50" t="s">
        <v>42</v>
      </c>
      <c r="C38" s="50" t="s">
        <v>38</v>
      </c>
      <c r="D38" s="50">
        <v>9</v>
      </c>
      <c r="E38" s="53"/>
      <c r="F38" s="53"/>
      <c r="G38" s="70">
        <v>34</v>
      </c>
      <c r="H38" s="99">
        <f t="shared" si="0"/>
        <v>0</v>
      </c>
      <c r="I38" s="70">
        <v>34</v>
      </c>
      <c r="J38" s="70">
        <v>36</v>
      </c>
      <c r="K38" s="99">
        <f t="shared" si="1"/>
        <v>-1</v>
      </c>
      <c r="L38" s="70">
        <v>35</v>
      </c>
      <c r="M38" s="70">
        <v>20</v>
      </c>
      <c r="N38" s="99">
        <f t="shared" si="2"/>
        <v>7</v>
      </c>
      <c r="O38" s="70">
        <v>27</v>
      </c>
      <c r="P38" s="84">
        <v>0.97</v>
      </c>
      <c r="Q38" s="138">
        <v>15</v>
      </c>
      <c r="R38" s="138">
        <v>10</v>
      </c>
      <c r="S38" s="139">
        <v>0</v>
      </c>
      <c r="T38" s="70">
        <v>0</v>
      </c>
      <c r="U38" s="70">
        <v>0</v>
      </c>
      <c r="V38" s="70">
        <v>0</v>
      </c>
      <c r="W38" s="70">
        <v>0</v>
      </c>
      <c r="X38" s="70">
        <v>0</v>
      </c>
      <c r="Y38" s="139">
        <v>202</v>
      </c>
      <c r="Z38" s="70">
        <v>933</v>
      </c>
      <c r="AA38" s="70">
        <v>2</v>
      </c>
      <c r="AB38" s="70">
        <v>33</v>
      </c>
      <c r="AC38" s="70">
        <v>185</v>
      </c>
      <c r="AD38" s="70">
        <v>0</v>
      </c>
      <c r="AE38" s="139">
        <v>0</v>
      </c>
      <c r="AF38" s="70">
        <v>0</v>
      </c>
      <c r="AG38" s="141">
        <v>0</v>
      </c>
      <c r="AH38" s="70">
        <v>4</v>
      </c>
      <c r="AI38" s="142">
        <v>1</v>
      </c>
      <c r="AJ38" s="143">
        <f t="shared" si="3"/>
        <v>121.8</v>
      </c>
      <c r="AK38" s="152">
        <f t="shared" si="4"/>
        <v>8.1199999999999992</v>
      </c>
    </row>
    <row r="39" spans="1:37" x14ac:dyDescent="0.3">
      <c r="A39" s="80" t="s">
        <v>224</v>
      </c>
      <c r="B39" s="50" t="s">
        <v>45</v>
      </c>
      <c r="C39" s="50" t="s">
        <v>11</v>
      </c>
      <c r="D39" s="50">
        <v>4</v>
      </c>
      <c r="E39" s="53"/>
      <c r="F39" s="53"/>
      <c r="G39" s="70">
        <v>37</v>
      </c>
      <c r="H39" s="99">
        <f t="shared" si="0"/>
        <v>-2</v>
      </c>
      <c r="I39" s="70">
        <v>35</v>
      </c>
      <c r="J39" s="70">
        <v>29</v>
      </c>
      <c r="K39" s="99">
        <f t="shared" si="1"/>
        <v>11</v>
      </c>
      <c r="L39" s="70">
        <v>40</v>
      </c>
      <c r="M39" s="70">
        <v>23</v>
      </c>
      <c r="N39" s="99">
        <f t="shared" si="2"/>
        <v>14</v>
      </c>
      <c r="O39" s="70">
        <v>37</v>
      </c>
      <c r="P39" s="84">
        <v>1</v>
      </c>
      <c r="Q39" s="138">
        <v>14</v>
      </c>
      <c r="R39" s="138">
        <v>14</v>
      </c>
      <c r="S39" s="139">
        <v>0</v>
      </c>
      <c r="T39" s="70">
        <v>0</v>
      </c>
      <c r="U39" s="70">
        <v>0</v>
      </c>
      <c r="V39" s="70">
        <v>0</v>
      </c>
      <c r="W39" s="70">
        <v>0</v>
      </c>
      <c r="X39" s="70">
        <v>0</v>
      </c>
      <c r="Y39" s="139">
        <v>0</v>
      </c>
      <c r="Z39" s="70">
        <v>0</v>
      </c>
      <c r="AA39" s="70">
        <v>0</v>
      </c>
      <c r="AB39" s="70">
        <v>65</v>
      </c>
      <c r="AC39" s="70">
        <v>788</v>
      </c>
      <c r="AD39" s="70">
        <v>12</v>
      </c>
      <c r="AE39" s="139">
        <v>0</v>
      </c>
      <c r="AF39" s="70">
        <v>0</v>
      </c>
      <c r="AG39" s="141">
        <v>0</v>
      </c>
      <c r="AH39" s="70">
        <v>0</v>
      </c>
      <c r="AI39" s="142">
        <v>0</v>
      </c>
      <c r="AJ39" s="143">
        <f t="shared" si="3"/>
        <v>150.80000000000001</v>
      </c>
      <c r="AK39" s="152">
        <f t="shared" si="4"/>
        <v>10.771428571428572</v>
      </c>
    </row>
    <row r="40" spans="1:37" x14ac:dyDescent="0.3">
      <c r="A40" s="80" t="s">
        <v>225</v>
      </c>
      <c r="B40" s="50" t="s">
        <v>42</v>
      </c>
      <c r="C40" s="50" t="s">
        <v>28</v>
      </c>
      <c r="D40" s="50">
        <v>9</v>
      </c>
      <c r="E40" s="53"/>
      <c r="F40" s="53"/>
      <c r="G40" s="70">
        <v>41</v>
      </c>
      <c r="H40" s="99">
        <f t="shared" si="0"/>
        <v>-5</v>
      </c>
      <c r="I40" s="70">
        <v>36</v>
      </c>
      <c r="J40" s="70">
        <v>34</v>
      </c>
      <c r="K40" s="99">
        <f t="shared" si="1"/>
        <v>-2</v>
      </c>
      <c r="L40" s="70">
        <v>32</v>
      </c>
      <c r="M40" s="70">
        <v>46</v>
      </c>
      <c r="N40" s="99">
        <f t="shared" si="2"/>
        <v>-13</v>
      </c>
      <c r="O40" s="70">
        <v>33</v>
      </c>
      <c r="P40" s="84">
        <v>0.97</v>
      </c>
      <c r="Q40" s="138">
        <v>14</v>
      </c>
      <c r="R40" s="138">
        <v>14</v>
      </c>
      <c r="S40" s="139">
        <v>0</v>
      </c>
      <c r="T40" s="70">
        <v>0</v>
      </c>
      <c r="U40" s="70">
        <v>0</v>
      </c>
      <c r="V40" s="70">
        <v>0</v>
      </c>
      <c r="W40" s="70">
        <v>0</v>
      </c>
      <c r="X40" s="70">
        <v>0</v>
      </c>
      <c r="Y40" s="139">
        <v>223</v>
      </c>
      <c r="Z40" s="70">
        <v>1006</v>
      </c>
      <c r="AA40" s="70">
        <v>4</v>
      </c>
      <c r="AB40" s="70">
        <v>54</v>
      </c>
      <c r="AC40" s="70">
        <v>506</v>
      </c>
      <c r="AD40" s="70">
        <v>3</v>
      </c>
      <c r="AE40" s="139">
        <v>0</v>
      </c>
      <c r="AF40" s="70">
        <v>0</v>
      </c>
      <c r="AG40" s="141">
        <v>0</v>
      </c>
      <c r="AH40" s="70">
        <v>5</v>
      </c>
      <c r="AI40" s="142">
        <v>4</v>
      </c>
      <c r="AJ40" s="143">
        <f t="shared" si="3"/>
        <v>185.2</v>
      </c>
      <c r="AK40" s="152">
        <f t="shared" si="4"/>
        <v>13.228571428571428</v>
      </c>
    </row>
    <row r="41" spans="1:37" x14ac:dyDescent="0.3">
      <c r="A41" s="80" t="s">
        <v>226</v>
      </c>
      <c r="B41" s="50" t="s">
        <v>43</v>
      </c>
      <c r="C41" s="50" t="s">
        <v>22</v>
      </c>
      <c r="D41" s="50">
        <v>10</v>
      </c>
      <c r="E41" s="53"/>
      <c r="F41" s="53"/>
      <c r="G41" s="70">
        <v>40</v>
      </c>
      <c r="H41" s="99">
        <f t="shared" si="0"/>
        <v>-3</v>
      </c>
      <c r="I41" s="70">
        <v>37</v>
      </c>
      <c r="J41" s="70">
        <v>37</v>
      </c>
      <c r="K41" s="99">
        <f t="shared" si="1"/>
        <v>12</v>
      </c>
      <c r="L41" s="70">
        <v>49</v>
      </c>
      <c r="M41" s="70">
        <v>37</v>
      </c>
      <c r="N41" s="99">
        <f t="shared" si="2"/>
        <v>7</v>
      </c>
      <c r="O41" s="70">
        <v>44</v>
      </c>
      <c r="P41" s="84">
        <v>0.99</v>
      </c>
      <c r="Q41" s="138">
        <v>16</v>
      </c>
      <c r="R41" s="138">
        <v>16</v>
      </c>
      <c r="S41" s="139">
        <v>0</v>
      </c>
      <c r="T41" s="70">
        <v>0</v>
      </c>
      <c r="U41" s="70">
        <v>0</v>
      </c>
      <c r="V41" s="70">
        <v>0</v>
      </c>
      <c r="W41" s="70">
        <v>0</v>
      </c>
      <c r="X41" s="70">
        <v>0</v>
      </c>
      <c r="Y41" s="139">
        <v>0</v>
      </c>
      <c r="Z41" s="70">
        <v>0</v>
      </c>
      <c r="AA41" s="70">
        <v>0</v>
      </c>
      <c r="AB41" s="70">
        <v>109</v>
      </c>
      <c r="AC41" s="70">
        <v>1407</v>
      </c>
      <c r="AD41" s="70">
        <v>5</v>
      </c>
      <c r="AE41" s="139">
        <v>0</v>
      </c>
      <c r="AF41" s="70">
        <v>0</v>
      </c>
      <c r="AG41" s="141">
        <v>0</v>
      </c>
      <c r="AH41" s="70">
        <v>0</v>
      </c>
      <c r="AI41" s="142">
        <v>0</v>
      </c>
      <c r="AJ41" s="143">
        <f t="shared" si="3"/>
        <v>170.7</v>
      </c>
      <c r="AK41" s="152">
        <f t="shared" si="4"/>
        <v>10.668749999999999</v>
      </c>
    </row>
    <row r="42" spans="1:37" x14ac:dyDescent="0.3">
      <c r="A42" s="80" t="s">
        <v>227</v>
      </c>
      <c r="B42" s="50" t="s">
        <v>43</v>
      </c>
      <c r="C42" s="50" t="s">
        <v>40</v>
      </c>
      <c r="D42" s="50">
        <v>10</v>
      </c>
      <c r="E42" s="53"/>
      <c r="F42" s="53"/>
      <c r="G42" s="70">
        <v>42</v>
      </c>
      <c r="H42" s="99">
        <f t="shared" si="0"/>
        <v>-4</v>
      </c>
      <c r="I42" s="70">
        <v>38</v>
      </c>
      <c r="J42" s="70">
        <v>39</v>
      </c>
      <c r="K42" s="99">
        <f t="shared" si="1"/>
        <v>0</v>
      </c>
      <c r="L42" s="70">
        <v>39</v>
      </c>
      <c r="M42" s="70">
        <v>30</v>
      </c>
      <c r="N42" s="99">
        <f t="shared" si="2"/>
        <v>9</v>
      </c>
      <c r="O42" s="70">
        <v>39</v>
      </c>
      <c r="P42" s="84">
        <v>0.98</v>
      </c>
      <c r="Q42" s="138">
        <v>16</v>
      </c>
      <c r="R42" s="138">
        <v>16</v>
      </c>
      <c r="S42" s="139">
        <v>0</v>
      </c>
      <c r="T42" s="70">
        <v>0</v>
      </c>
      <c r="U42" s="70">
        <v>0</v>
      </c>
      <c r="V42" s="70">
        <v>0</v>
      </c>
      <c r="W42" s="70">
        <v>0</v>
      </c>
      <c r="X42" s="70">
        <v>0</v>
      </c>
      <c r="Y42" s="139">
        <v>2</v>
      </c>
      <c r="Z42" s="70">
        <v>19</v>
      </c>
      <c r="AA42" s="70">
        <v>0</v>
      </c>
      <c r="AB42" s="70">
        <v>113</v>
      </c>
      <c r="AC42" s="70">
        <v>1346</v>
      </c>
      <c r="AD42" s="70">
        <v>5</v>
      </c>
      <c r="AE42" s="139">
        <v>0</v>
      </c>
      <c r="AF42" s="70">
        <v>0</v>
      </c>
      <c r="AG42" s="141">
        <v>0</v>
      </c>
      <c r="AH42" s="70">
        <v>1</v>
      </c>
      <c r="AI42" s="142">
        <v>1</v>
      </c>
      <c r="AJ42" s="143">
        <f t="shared" si="3"/>
        <v>164.5</v>
      </c>
      <c r="AK42" s="152">
        <f t="shared" si="4"/>
        <v>10.28125</v>
      </c>
    </row>
    <row r="43" spans="1:37" x14ac:dyDescent="0.3">
      <c r="A43" s="80" t="s">
        <v>228</v>
      </c>
      <c r="B43" s="50" t="s">
        <v>43</v>
      </c>
      <c r="C43" s="50" t="s">
        <v>11</v>
      </c>
      <c r="D43" s="50">
        <v>4</v>
      </c>
      <c r="E43" s="53"/>
      <c r="F43" s="53"/>
      <c r="G43" s="70">
        <v>44</v>
      </c>
      <c r="H43" s="99">
        <f t="shared" si="0"/>
        <v>-5</v>
      </c>
      <c r="I43" s="70">
        <v>39</v>
      </c>
      <c r="J43" s="70">
        <v>42</v>
      </c>
      <c r="K43" s="99">
        <f t="shared" si="1"/>
        <v>1</v>
      </c>
      <c r="L43" s="70">
        <v>43</v>
      </c>
      <c r="M43" s="70">
        <v>52</v>
      </c>
      <c r="N43" s="99">
        <f t="shared" si="2"/>
        <v>3</v>
      </c>
      <c r="O43" s="70">
        <v>55</v>
      </c>
      <c r="P43" s="84">
        <v>0.99</v>
      </c>
      <c r="Q43" s="138">
        <v>13</v>
      </c>
      <c r="R43" s="138">
        <v>13</v>
      </c>
      <c r="S43" s="139">
        <v>0</v>
      </c>
      <c r="T43" s="70">
        <v>0</v>
      </c>
      <c r="U43" s="70">
        <v>0</v>
      </c>
      <c r="V43" s="70">
        <v>0</v>
      </c>
      <c r="W43" s="70">
        <v>0</v>
      </c>
      <c r="X43" s="70">
        <v>0</v>
      </c>
      <c r="Y43" s="139">
        <v>0</v>
      </c>
      <c r="Z43" s="70">
        <v>0</v>
      </c>
      <c r="AA43" s="70">
        <v>0</v>
      </c>
      <c r="AB43" s="70">
        <v>73</v>
      </c>
      <c r="AC43" s="70">
        <v>778</v>
      </c>
      <c r="AD43" s="70">
        <v>10</v>
      </c>
      <c r="AE43" s="139">
        <v>70</v>
      </c>
      <c r="AF43" s="70">
        <v>0</v>
      </c>
      <c r="AG43" s="141">
        <v>0</v>
      </c>
      <c r="AH43" s="70">
        <v>0</v>
      </c>
      <c r="AI43" s="142">
        <v>1</v>
      </c>
      <c r="AJ43" s="143">
        <f t="shared" si="3"/>
        <v>135.80000000000001</v>
      </c>
      <c r="AK43" s="152">
        <f t="shared" si="4"/>
        <v>10.446153846153846</v>
      </c>
    </row>
    <row r="44" spans="1:37" x14ac:dyDescent="0.3">
      <c r="A44" s="80" t="s">
        <v>229</v>
      </c>
      <c r="B44" s="50" t="s">
        <v>43</v>
      </c>
      <c r="C44" s="50" t="s">
        <v>36</v>
      </c>
      <c r="D44" s="50">
        <v>8</v>
      </c>
      <c r="E44" s="53"/>
      <c r="F44" s="53"/>
      <c r="G44" s="70">
        <v>31</v>
      </c>
      <c r="H44" s="99">
        <f t="shared" si="0"/>
        <v>9</v>
      </c>
      <c r="I44" s="70">
        <v>40</v>
      </c>
      <c r="J44" s="70">
        <v>41</v>
      </c>
      <c r="K44" s="99">
        <f t="shared" si="1"/>
        <v>-4</v>
      </c>
      <c r="L44" s="70">
        <v>37</v>
      </c>
      <c r="M44" s="70">
        <v>36</v>
      </c>
      <c r="N44" s="99">
        <f t="shared" si="2"/>
        <v>4</v>
      </c>
      <c r="O44" s="70">
        <v>40</v>
      </c>
      <c r="P44" s="84">
        <v>0.99</v>
      </c>
      <c r="Q44" s="138">
        <v>14</v>
      </c>
      <c r="R44" s="138">
        <v>12</v>
      </c>
      <c r="S44" s="139">
        <v>0</v>
      </c>
      <c r="T44" s="70">
        <v>0</v>
      </c>
      <c r="U44" s="70">
        <v>0</v>
      </c>
      <c r="V44" s="70">
        <v>0</v>
      </c>
      <c r="W44" s="70">
        <v>0</v>
      </c>
      <c r="X44" s="70">
        <v>0</v>
      </c>
      <c r="Y44" s="139">
        <v>0</v>
      </c>
      <c r="Z44" s="70">
        <v>0</v>
      </c>
      <c r="AA44" s="70">
        <v>0</v>
      </c>
      <c r="AB44" s="70">
        <v>73</v>
      </c>
      <c r="AC44" s="70">
        <v>998</v>
      </c>
      <c r="AD44" s="70">
        <v>4</v>
      </c>
      <c r="AE44" s="139">
        <v>0</v>
      </c>
      <c r="AF44" s="70">
        <v>0</v>
      </c>
      <c r="AG44" s="141">
        <v>0</v>
      </c>
      <c r="AH44" s="70">
        <v>1</v>
      </c>
      <c r="AI44" s="142">
        <v>1</v>
      </c>
      <c r="AJ44" s="143">
        <f t="shared" si="3"/>
        <v>121.8</v>
      </c>
      <c r="AK44" s="152">
        <f t="shared" si="4"/>
        <v>8.6999999999999993</v>
      </c>
    </row>
    <row r="45" spans="1:37" x14ac:dyDescent="0.3">
      <c r="A45" s="80" t="s">
        <v>230</v>
      </c>
      <c r="B45" s="50" t="s">
        <v>42</v>
      </c>
      <c r="C45" s="50" t="s">
        <v>36</v>
      </c>
      <c r="D45" s="50">
        <v>8</v>
      </c>
      <c r="E45" s="53"/>
      <c r="F45" s="53"/>
      <c r="G45" s="70">
        <v>36</v>
      </c>
      <c r="H45" s="99">
        <f t="shared" si="0"/>
        <v>5</v>
      </c>
      <c r="I45" s="70">
        <v>41</v>
      </c>
      <c r="J45" s="70">
        <v>49</v>
      </c>
      <c r="K45" s="99">
        <f t="shared" si="1"/>
        <v>4</v>
      </c>
      <c r="L45" s="70">
        <v>53</v>
      </c>
      <c r="M45" s="70">
        <v>40</v>
      </c>
      <c r="N45" s="99">
        <f t="shared" si="2"/>
        <v>12</v>
      </c>
      <c r="O45" s="70">
        <v>52</v>
      </c>
      <c r="P45" s="84">
        <v>0.94</v>
      </c>
      <c r="Q45" s="138">
        <v>15</v>
      </c>
      <c r="R45" s="138">
        <v>8</v>
      </c>
      <c r="S45" s="139">
        <v>0</v>
      </c>
      <c r="T45" s="70">
        <v>0</v>
      </c>
      <c r="U45" s="70">
        <v>0</v>
      </c>
      <c r="V45" s="70">
        <v>0</v>
      </c>
      <c r="W45" s="70">
        <v>0</v>
      </c>
      <c r="X45" s="70">
        <v>0</v>
      </c>
      <c r="Y45" s="139">
        <v>163</v>
      </c>
      <c r="Z45" s="70">
        <v>733</v>
      </c>
      <c r="AA45" s="70">
        <v>6</v>
      </c>
      <c r="AB45" s="70">
        <v>36</v>
      </c>
      <c r="AC45" s="70">
        <v>292</v>
      </c>
      <c r="AD45" s="70">
        <v>0</v>
      </c>
      <c r="AE45" s="139">
        <v>0</v>
      </c>
      <c r="AF45" s="70">
        <v>0</v>
      </c>
      <c r="AG45" s="141">
        <v>0</v>
      </c>
      <c r="AH45" s="70">
        <v>0</v>
      </c>
      <c r="AI45" s="142">
        <v>0</v>
      </c>
      <c r="AJ45" s="143">
        <f t="shared" si="3"/>
        <v>138.5</v>
      </c>
      <c r="AK45" s="152">
        <f t="shared" si="4"/>
        <v>9.2333333333333325</v>
      </c>
    </row>
    <row r="46" spans="1:37" x14ac:dyDescent="0.3">
      <c r="A46" s="80" t="s">
        <v>231</v>
      </c>
      <c r="B46" s="50" t="s">
        <v>42</v>
      </c>
      <c r="C46" s="50" t="s">
        <v>18</v>
      </c>
      <c r="D46" s="50">
        <v>9</v>
      </c>
      <c r="E46" s="53" t="s">
        <v>428</v>
      </c>
      <c r="F46" s="53"/>
      <c r="G46" s="70">
        <v>43</v>
      </c>
      <c r="H46" s="99">
        <f t="shared" si="0"/>
        <v>-1</v>
      </c>
      <c r="I46" s="70">
        <v>42</v>
      </c>
      <c r="J46" s="70">
        <v>53</v>
      </c>
      <c r="K46" s="99">
        <f t="shared" si="1"/>
        <v>18</v>
      </c>
      <c r="L46" s="70">
        <v>71</v>
      </c>
      <c r="M46" s="70">
        <v>44</v>
      </c>
      <c r="N46" s="99">
        <f t="shared" si="2"/>
        <v>17</v>
      </c>
      <c r="O46" s="70">
        <v>61</v>
      </c>
      <c r="P46" s="84">
        <v>0.92</v>
      </c>
      <c r="Q46" s="138">
        <v>0</v>
      </c>
      <c r="R46" s="138">
        <v>0</v>
      </c>
      <c r="S46" s="139" t="s">
        <v>410</v>
      </c>
      <c r="T46" s="70" t="s">
        <v>410</v>
      </c>
      <c r="U46" s="70" t="s">
        <v>410</v>
      </c>
      <c r="V46" s="70" t="s">
        <v>410</v>
      </c>
      <c r="W46" s="70" t="s">
        <v>410</v>
      </c>
      <c r="X46" s="70" t="s">
        <v>410</v>
      </c>
      <c r="Y46" s="139" t="s">
        <v>410</v>
      </c>
      <c r="Z46" s="70" t="s">
        <v>410</v>
      </c>
      <c r="AA46" s="70" t="s">
        <v>410</v>
      </c>
      <c r="AB46" s="70" t="s">
        <v>410</v>
      </c>
      <c r="AC46" s="70" t="s">
        <v>410</v>
      </c>
      <c r="AD46" s="70" t="s">
        <v>410</v>
      </c>
      <c r="AE46" s="139" t="s">
        <v>410</v>
      </c>
      <c r="AF46" s="70" t="s">
        <v>410</v>
      </c>
      <c r="AG46" s="141" t="s">
        <v>410</v>
      </c>
      <c r="AH46" s="70" t="s">
        <v>410</v>
      </c>
      <c r="AI46" s="142" t="s">
        <v>410</v>
      </c>
      <c r="AJ46" s="143">
        <f t="shared" si="3"/>
        <v>0</v>
      </c>
      <c r="AK46" s="152" t="str">
        <f t="shared" si="4"/>
        <v>-</v>
      </c>
    </row>
    <row r="47" spans="1:37" x14ac:dyDescent="0.3">
      <c r="A47" s="80" t="s">
        <v>232</v>
      </c>
      <c r="B47" s="50" t="s">
        <v>43</v>
      </c>
      <c r="C47" s="50" t="s">
        <v>21</v>
      </c>
      <c r="D47" s="50">
        <v>8</v>
      </c>
      <c r="E47" s="53" t="s">
        <v>431</v>
      </c>
      <c r="F47" s="53"/>
      <c r="G47" s="70">
        <v>50</v>
      </c>
      <c r="H47" s="99">
        <f t="shared" si="0"/>
        <v>-7</v>
      </c>
      <c r="I47" s="70">
        <v>43</v>
      </c>
      <c r="J47" s="70">
        <v>46</v>
      </c>
      <c r="K47" s="99">
        <f t="shared" si="1"/>
        <v>8</v>
      </c>
      <c r="L47" s="70">
        <v>54</v>
      </c>
      <c r="M47" s="70">
        <v>51</v>
      </c>
      <c r="N47" s="99">
        <f t="shared" si="2"/>
        <v>2</v>
      </c>
      <c r="O47" s="70">
        <v>53</v>
      </c>
      <c r="P47" s="84">
        <v>0.96</v>
      </c>
      <c r="Q47" s="138">
        <v>5</v>
      </c>
      <c r="R47" s="138">
        <v>5</v>
      </c>
      <c r="S47" s="139">
        <v>0</v>
      </c>
      <c r="T47" s="70">
        <v>0</v>
      </c>
      <c r="U47" s="70">
        <v>0</v>
      </c>
      <c r="V47" s="70">
        <v>0</v>
      </c>
      <c r="W47" s="70">
        <v>0</v>
      </c>
      <c r="X47" s="70">
        <v>0</v>
      </c>
      <c r="Y47" s="139">
        <v>0</v>
      </c>
      <c r="Z47" s="70">
        <v>0</v>
      </c>
      <c r="AA47" s="70">
        <v>0</v>
      </c>
      <c r="AB47" s="70">
        <v>19</v>
      </c>
      <c r="AC47" s="70">
        <v>284</v>
      </c>
      <c r="AD47" s="70">
        <v>1</v>
      </c>
      <c r="AE47" s="139">
        <v>0</v>
      </c>
      <c r="AF47" s="70">
        <v>0</v>
      </c>
      <c r="AG47" s="141">
        <v>0</v>
      </c>
      <c r="AH47" s="70">
        <v>0</v>
      </c>
      <c r="AI47" s="142">
        <v>0</v>
      </c>
      <c r="AJ47" s="143">
        <f t="shared" si="3"/>
        <v>34.4</v>
      </c>
      <c r="AK47" s="152">
        <f t="shared" si="4"/>
        <v>6.88</v>
      </c>
    </row>
    <row r="48" spans="1:37" x14ac:dyDescent="0.3">
      <c r="A48" s="80" t="s">
        <v>233</v>
      </c>
      <c r="B48" s="50" t="s">
        <v>42</v>
      </c>
      <c r="C48" s="50" t="s">
        <v>21</v>
      </c>
      <c r="D48" s="50">
        <v>8</v>
      </c>
      <c r="E48" s="53"/>
      <c r="F48" s="53"/>
      <c r="G48" s="70">
        <v>51</v>
      </c>
      <c r="H48" s="99">
        <f t="shared" si="0"/>
        <v>-7</v>
      </c>
      <c r="I48" s="70">
        <v>44</v>
      </c>
      <c r="J48" s="70">
        <v>48</v>
      </c>
      <c r="K48" s="99">
        <f t="shared" si="1"/>
        <v>15</v>
      </c>
      <c r="L48" s="70">
        <v>63</v>
      </c>
      <c r="M48" s="70">
        <v>43</v>
      </c>
      <c r="N48" s="99">
        <f t="shared" si="2"/>
        <v>22</v>
      </c>
      <c r="O48" s="70">
        <v>65</v>
      </c>
      <c r="P48" s="84">
        <v>0.96</v>
      </c>
      <c r="Q48" s="138">
        <v>16</v>
      </c>
      <c r="R48" s="138">
        <v>16</v>
      </c>
      <c r="S48" s="139">
        <v>0</v>
      </c>
      <c r="T48" s="70">
        <v>0</v>
      </c>
      <c r="U48" s="70">
        <v>0</v>
      </c>
      <c r="V48" s="70">
        <v>0</v>
      </c>
      <c r="W48" s="70">
        <v>0</v>
      </c>
      <c r="X48" s="70">
        <v>0</v>
      </c>
      <c r="Y48" s="139">
        <v>276</v>
      </c>
      <c r="Z48" s="70">
        <v>1128</v>
      </c>
      <c r="AA48" s="70">
        <v>9</v>
      </c>
      <c r="AB48" s="70">
        <v>16</v>
      </c>
      <c r="AC48" s="70">
        <v>141</v>
      </c>
      <c r="AD48" s="70">
        <v>0</v>
      </c>
      <c r="AE48" s="139">
        <v>0</v>
      </c>
      <c r="AF48" s="70">
        <v>0</v>
      </c>
      <c r="AG48" s="141">
        <v>0</v>
      </c>
      <c r="AH48" s="70">
        <v>3</v>
      </c>
      <c r="AI48" s="142">
        <v>3</v>
      </c>
      <c r="AJ48" s="143">
        <f t="shared" si="3"/>
        <v>174.9</v>
      </c>
      <c r="AK48" s="152">
        <f t="shared" si="4"/>
        <v>10.93125</v>
      </c>
    </row>
    <row r="49" spans="1:37" x14ac:dyDescent="0.3">
      <c r="A49" s="80" t="s">
        <v>234</v>
      </c>
      <c r="B49" s="50" t="s">
        <v>45</v>
      </c>
      <c r="C49" s="50" t="s">
        <v>21</v>
      </c>
      <c r="D49" s="50">
        <v>8</v>
      </c>
      <c r="E49" s="53"/>
      <c r="F49" s="53"/>
      <c r="G49" s="70">
        <v>55</v>
      </c>
      <c r="H49" s="99">
        <f t="shared" si="0"/>
        <v>-10</v>
      </c>
      <c r="I49" s="70">
        <v>45</v>
      </c>
      <c r="J49" s="70">
        <v>47</v>
      </c>
      <c r="K49" s="99">
        <f t="shared" si="1"/>
        <v>-6</v>
      </c>
      <c r="L49" s="70">
        <v>41</v>
      </c>
      <c r="M49" s="70">
        <v>57</v>
      </c>
      <c r="N49" s="99">
        <f t="shared" si="2"/>
        <v>-9</v>
      </c>
      <c r="O49" s="70">
        <v>48</v>
      </c>
      <c r="P49" s="84">
        <v>1</v>
      </c>
      <c r="Q49" s="138">
        <v>15</v>
      </c>
      <c r="R49" s="138">
        <v>15</v>
      </c>
      <c r="S49" s="139">
        <v>0</v>
      </c>
      <c r="T49" s="70">
        <v>0</v>
      </c>
      <c r="U49" s="70">
        <v>0</v>
      </c>
      <c r="V49" s="70">
        <v>0</v>
      </c>
      <c r="W49" s="70">
        <v>0</v>
      </c>
      <c r="X49" s="70">
        <v>0</v>
      </c>
      <c r="Y49" s="139">
        <v>0</v>
      </c>
      <c r="Z49" s="70">
        <v>0</v>
      </c>
      <c r="AA49" s="70">
        <v>0</v>
      </c>
      <c r="AB49" s="70">
        <v>52</v>
      </c>
      <c r="AC49" s="70">
        <v>850</v>
      </c>
      <c r="AD49" s="70">
        <v>13</v>
      </c>
      <c r="AE49" s="139">
        <v>0</v>
      </c>
      <c r="AF49" s="70">
        <v>0</v>
      </c>
      <c r="AG49" s="141">
        <v>0</v>
      </c>
      <c r="AH49" s="70">
        <v>1</v>
      </c>
      <c r="AI49" s="142">
        <v>1</v>
      </c>
      <c r="AJ49" s="143">
        <f t="shared" si="3"/>
        <v>161</v>
      </c>
      <c r="AK49" s="152">
        <f t="shared" si="4"/>
        <v>10.733333333333333</v>
      </c>
    </row>
    <row r="50" spans="1:37" x14ac:dyDescent="0.3">
      <c r="A50" s="80" t="s">
        <v>235</v>
      </c>
      <c r="B50" s="50" t="s">
        <v>43</v>
      </c>
      <c r="C50" s="50" t="s">
        <v>17</v>
      </c>
      <c r="D50" s="50">
        <v>10</v>
      </c>
      <c r="E50" s="53"/>
      <c r="F50" s="53"/>
      <c r="G50" s="70">
        <v>49</v>
      </c>
      <c r="H50" s="99">
        <f t="shared" si="0"/>
        <v>-3</v>
      </c>
      <c r="I50" s="70">
        <v>46</v>
      </c>
      <c r="J50" s="70">
        <v>51</v>
      </c>
      <c r="K50" s="99">
        <f t="shared" si="1"/>
        <v>-6</v>
      </c>
      <c r="L50" s="70">
        <v>45</v>
      </c>
      <c r="M50" s="70">
        <v>55</v>
      </c>
      <c r="N50" s="99">
        <f t="shared" si="2"/>
        <v>-9</v>
      </c>
      <c r="O50" s="70">
        <v>46</v>
      </c>
      <c r="P50" s="84">
        <v>0.97</v>
      </c>
      <c r="Q50" s="138">
        <v>16</v>
      </c>
      <c r="R50" s="138">
        <v>6</v>
      </c>
      <c r="S50" s="139">
        <v>0</v>
      </c>
      <c r="T50" s="70">
        <v>0</v>
      </c>
      <c r="U50" s="70">
        <v>0</v>
      </c>
      <c r="V50" s="70">
        <v>0</v>
      </c>
      <c r="W50" s="70">
        <v>0</v>
      </c>
      <c r="X50" s="70">
        <v>0</v>
      </c>
      <c r="Y50" s="139">
        <v>12</v>
      </c>
      <c r="Z50" s="70">
        <v>158</v>
      </c>
      <c r="AA50" s="70">
        <v>3</v>
      </c>
      <c r="AB50" s="70">
        <v>45</v>
      </c>
      <c r="AC50" s="70">
        <v>469</v>
      </c>
      <c r="AD50" s="70">
        <v>4</v>
      </c>
      <c r="AE50" s="139">
        <v>1393</v>
      </c>
      <c r="AF50" s="70">
        <v>2</v>
      </c>
      <c r="AG50" s="141">
        <v>0</v>
      </c>
      <c r="AH50" s="70">
        <v>0</v>
      </c>
      <c r="AI50" s="142">
        <v>0</v>
      </c>
      <c r="AJ50" s="143">
        <f t="shared" si="3"/>
        <v>116.69999999999999</v>
      </c>
      <c r="AK50" s="152">
        <f t="shared" si="4"/>
        <v>7.2937499999999993</v>
      </c>
    </row>
    <row r="51" spans="1:37" x14ac:dyDescent="0.3">
      <c r="A51" s="80" t="s">
        <v>236</v>
      </c>
      <c r="B51" s="50" t="s">
        <v>43</v>
      </c>
      <c r="C51" s="50" t="s">
        <v>39</v>
      </c>
      <c r="D51" s="50">
        <v>4</v>
      </c>
      <c r="E51" s="53" t="s">
        <v>431</v>
      </c>
      <c r="F51" s="53"/>
      <c r="G51" s="70">
        <v>45</v>
      </c>
      <c r="H51" s="99">
        <f t="shared" si="0"/>
        <v>2</v>
      </c>
      <c r="I51" s="70">
        <v>47</v>
      </c>
      <c r="J51" s="70">
        <v>52</v>
      </c>
      <c r="K51" s="99">
        <f t="shared" si="1"/>
        <v>-4</v>
      </c>
      <c r="L51" s="70">
        <v>48</v>
      </c>
      <c r="M51" s="70">
        <v>66</v>
      </c>
      <c r="N51" s="99">
        <f t="shared" si="2"/>
        <v>-19</v>
      </c>
      <c r="O51" s="70">
        <v>47</v>
      </c>
      <c r="P51" s="84">
        <v>0.98</v>
      </c>
      <c r="Q51" s="138">
        <v>1</v>
      </c>
      <c r="R51" s="138">
        <v>0</v>
      </c>
      <c r="S51" s="139">
        <v>0</v>
      </c>
      <c r="T51" s="70">
        <v>0</v>
      </c>
      <c r="U51" s="70">
        <v>0</v>
      </c>
      <c r="V51" s="70">
        <v>0</v>
      </c>
      <c r="W51" s="70">
        <v>0</v>
      </c>
      <c r="X51" s="70">
        <v>0</v>
      </c>
      <c r="Y51" s="139">
        <v>0</v>
      </c>
      <c r="Z51" s="70">
        <v>0</v>
      </c>
      <c r="AA51" s="70">
        <v>0</v>
      </c>
      <c r="AB51" s="70">
        <v>1</v>
      </c>
      <c r="AC51" s="70">
        <v>17</v>
      </c>
      <c r="AD51" s="70">
        <v>0</v>
      </c>
      <c r="AE51" s="139">
        <v>58</v>
      </c>
      <c r="AF51" s="70">
        <v>0</v>
      </c>
      <c r="AG51" s="141">
        <v>0</v>
      </c>
      <c r="AH51" s="70">
        <v>0</v>
      </c>
      <c r="AI51" s="142">
        <v>0</v>
      </c>
      <c r="AJ51" s="143">
        <f t="shared" si="3"/>
        <v>1.7</v>
      </c>
      <c r="AK51" s="152">
        <f t="shared" si="4"/>
        <v>1.7</v>
      </c>
    </row>
    <row r="52" spans="1:37" x14ac:dyDescent="0.3">
      <c r="A52" s="80" t="s">
        <v>237</v>
      </c>
      <c r="B52" s="50" t="s">
        <v>43</v>
      </c>
      <c r="C52" s="50" t="s">
        <v>40</v>
      </c>
      <c r="D52" s="50">
        <v>10</v>
      </c>
      <c r="E52" s="53"/>
      <c r="F52" s="53"/>
      <c r="G52" s="70">
        <v>52</v>
      </c>
      <c r="H52" s="99">
        <f t="shared" si="0"/>
        <v>-4</v>
      </c>
      <c r="I52" s="70">
        <v>48</v>
      </c>
      <c r="J52" s="70">
        <v>50</v>
      </c>
      <c r="K52" s="99">
        <f t="shared" si="1"/>
        <v>2</v>
      </c>
      <c r="L52" s="70">
        <v>52</v>
      </c>
      <c r="M52" s="70">
        <v>49</v>
      </c>
      <c r="N52" s="99">
        <f t="shared" si="2"/>
        <v>9</v>
      </c>
      <c r="O52" s="70">
        <v>58</v>
      </c>
      <c r="P52" s="84">
        <v>0.98</v>
      </c>
      <c r="Q52" s="138">
        <v>16</v>
      </c>
      <c r="R52" s="138">
        <v>16</v>
      </c>
      <c r="S52" s="139">
        <v>0</v>
      </c>
      <c r="T52" s="70">
        <v>0</v>
      </c>
      <c r="U52" s="70">
        <v>0</v>
      </c>
      <c r="V52" s="70">
        <v>0</v>
      </c>
      <c r="W52" s="70">
        <v>0</v>
      </c>
      <c r="X52" s="70">
        <v>0</v>
      </c>
      <c r="Y52" s="139">
        <v>3</v>
      </c>
      <c r="Z52" s="70">
        <v>2</v>
      </c>
      <c r="AA52" s="70">
        <v>0</v>
      </c>
      <c r="AB52" s="70">
        <v>82</v>
      </c>
      <c r="AC52" s="70">
        <v>1332</v>
      </c>
      <c r="AD52" s="70">
        <v>9</v>
      </c>
      <c r="AE52" s="139">
        <v>81</v>
      </c>
      <c r="AF52" s="70">
        <v>0</v>
      </c>
      <c r="AG52" s="141">
        <v>0</v>
      </c>
      <c r="AH52" s="70">
        <v>1</v>
      </c>
      <c r="AI52" s="142">
        <v>0</v>
      </c>
      <c r="AJ52" s="143">
        <f t="shared" si="3"/>
        <v>187.39999999999998</v>
      </c>
      <c r="AK52" s="152">
        <f t="shared" si="4"/>
        <v>11.712499999999999</v>
      </c>
    </row>
    <row r="53" spans="1:37" x14ac:dyDescent="0.3">
      <c r="A53" s="80" t="s">
        <v>238</v>
      </c>
      <c r="B53" s="50" t="s">
        <v>42</v>
      </c>
      <c r="C53" s="50" t="s">
        <v>25</v>
      </c>
      <c r="D53" s="50">
        <v>10</v>
      </c>
      <c r="E53" s="53" t="s">
        <v>431</v>
      </c>
      <c r="F53" s="53"/>
      <c r="G53" s="70">
        <v>53</v>
      </c>
      <c r="H53" s="99">
        <f t="shared" si="0"/>
        <v>-4</v>
      </c>
      <c r="I53" s="70">
        <v>49</v>
      </c>
      <c r="J53" s="70">
        <v>67</v>
      </c>
      <c r="K53" s="99">
        <f t="shared" si="1"/>
        <v>-12</v>
      </c>
      <c r="L53" s="70">
        <v>55</v>
      </c>
      <c r="M53" s="70">
        <v>63</v>
      </c>
      <c r="N53" s="99">
        <f t="shared" si="2"/>
        <v>-13</v>
      </c>
      <c r="O53" s="70">
        <v>50</v>
      </c>
      <c r="P53" s="84">
        <v>0.9</v>
      </c>
      <c r="Q53" s="138">
        <v>8</v>
      </c>
      <c r="R53" s="138">
        <v>1</v>
      </c>
      <c r="S53" s="139">
        <v>0</v>
      </c>
      <c r="T53" s="70">
        <v>0</v>
      </c>
      <c r="U53" s="70">
        <v>0</v>
      </c>
      <c r="V53" s="70">
        <v>0</v>
      </c>
      <c r="W53" s="70">
        <v>0</v>
      </c>
      <c r="X53" s="70">
        <v>0</v>
      </c>
      <c r="Y53" s="139">
        <v>44</v>
      </c>
      <c r="Z53" s="70">
        <v>208</v>
      </c>
      <c r="AA53" s="70">
        <v>1</v>
      </c>
      <c r="AB53" s="70">
        <v>47</v>
      </c>
      <c r="AC53" s="70">
        <v>427</v>
      </c>
      <c r="AD53" s="70">
        <v>3</v>
      </c>
      <c r="AE53" s="139">
        <v>66</v>
      </c>
      <c r="AF53" s="70">
        <v>0</v>
      </c>
      <c r="AG53" s="141">
        <v>0</v>
      </c>
      <c r="AH53" s="70">
        <v>1</v>
      </c>
      <c r="AI53" s="142">
        <v>0</v>
      </c>
      <c r="AJ53" s="143">
        <f t="shared" si="3"/>
        <v>87.5</v>
      </c>
      <c r="AK53" s="152">
        <f t="shared" si="4"/>
        <v>10.9375</v>
      </c>
    </row>
    <row r="54" spans="1:37" x14ac:dyDescent="0.3">
      <c r="A54" s="80" t="s">
        <v>239</v>
      </c>
      <c r="B54" s="50" t="s">
        <v>42</v>
      </c>
      <c r="C54" s="50" t="s">
        <v>20</v>
      </c>
      <c r="D54" s="50">
        <v>11</v>
      </c>
      <c r="E54" s="53"/>
      <c r="F54" s="53"/>
      <c r="G54" s="70">
        <v>28</v>
      </c>
      <c r="H54" s="99">
        <f t="shared" si="0"/>
        <v>22</v>
      </c>
      <c r="I54" s="70">
        <v>50</v>
      </c>
      <c r="J54" s="70">
        <v>44</v>
      </c>
      <c r="K54" s="99">
        <f t="shared" si="1"/>
        <v>23</v>
      </c>
      <c r="L54" s="70">
        <v>67</v>
      </c>
      <c r="M54" s="70">
        <v>35</v>
      </c>
      <c r="N54" s="99">
        <f t="shared" si="2"/>
        <v>37</v>
      </c>
      <c r="O54" s="70">
        <v>72</v>
      </c>
      <c r="P54" s="84">
        <v>0.94</v>
      </c>
      <c r="Q54" s="138">
        <v>14</v>
      </c>
      <c r="R54" s="138">
        <v>0</v>
      </c>
      <c r="S54" s="139">
        <v>0</v>
      </c>
      <c r="T54" s="70">
        <v>0</v>
      </c>
      <c r="U54" s="70">
        <v>0</v>
      </c>
      <c r="V54" s="70">
        <v>0</v>
      </c>
      <c r="W54" s="70">
        <v>0</v>
      </c>
      <c r="X54" s="70">
        <v>0</v>
      </c>
      <c r="Y54" s="139">
        <v>36</v>
      </c>
      <c r="Z54" s="70">
        <v>283</v>
      </c>
      <c r="AA54" s="70">
        <v>2</v>
      </c>
      <c r="AB54" s="70">
        <v>13</v>
      </c>
      <c r="AC54" s="70">
        <v>88</v>
      </c>
      <c r="AD54" s="70">
        <v>0</v>
      </c>
      <c r="AE54" s="139">
        <v>106</v>
      </c>
      <c r="AF54" s="70">
        <v>0</v>
      </c>
      <c r="AG54" s="141">
        <v>0</v>
      </c>
      <c r="AH54" s="70">
        <v>1</v>
      </c>
      <c r="AI54" s="142">
        <v>1</v>
      </c>
      <c r="AJ54" s="143">
        <f t="shared" si="3"/>
        <v>47.099999999999994</v>
      </c>
      <c r="AK54" s="152">
        <f t="shared" si="4"/>
        <v>3.3642857142857139</v>
      </c>
    </row>
    <row r="55" spans="1:37" x14ac:dyDescent="0.3">
      <c r="A55" s="80" t="s">
        <v>240</v>
      </c>
      <c r="B55" s="50" t="s">
        <v>42</v>
      </c>
      <c r="C55" s="50" t="s">
        <v>28</v>
      </c>
      <c r="D55" s="50">
        <v>9</v>
      </c>
      <c r="E55" s="53"/>
      <c r="F55" s="53"/>
      <c r="G55" s="70">
        <v>47</v>
      </c>
      <c r="H55" s="99">
        <f t="shared" si="0"/>
        <v>4</v>
      </c>
      <c r="I55" s="70">
        <v>51</v>
      </c>
      <c r="J55" s="70">
        <v>70</v>
      </c>
      <c r="K55" s="99">
        <f t="shared" si="1"/>
        <v>-10</v>
      </c>
      <c r="L55" s="70">
        <v>60</v>
      </c>
      <c r="M55" s="70">
        <v>47</v>
      </c>
      <c r="N55" s="99">
        <f t="shared" si="2"/>
        <v>19</v>
      </c>
      <c r="O55" s="70">
        <v>66</v>
      </c>
      <c r="P55" s="84">
        <v>0.91</v>
      </c>
      <c r="Q55" s="138">
        <v>16</v>
      </c>
      <c r="R55" s="138">
        <v>4</v>
      </c>
      <c r="S55" s="139">
        <v>0</v>
      </c>
      <c r="T55" s="70">
        <v>0</v>
      </c>
      <c r="U55" s="70">
        <v>0</v>
      </c>
      <c r="V55" s="70">
        <v>0</v>
      </c>
      <c r="W55" s="70">
        <v>0</v>
      </c>
      <c r="X55" s="70">
        <v>0</v>
      </c>
      <c r="Y55" s="139">
        <v>166</v>
      </c>
      <c r="Z55" s="70">
        <v>650</v>
      </c>
      <c r="AA55" s="70">
        <v>8</v>
      </c>
      <c r="AB55" s="70">
        <v>53</v>
      </c>
      <c r="AC55" s="70">
        <v>547</v>
      </c>
      <c r="AD55" s="70">
        <v>0</v>
      </c>
      <c r="AE55" s="139">
        <v>4</v>
      </c>
      <c r="AF55" s="70">
        <v>0</v>
      </c>
      <c r="AG55" s="141">
        <v>1</v>
      </c>
      <c r="AH55" s="70">
        <v>4</v>
      </c>
      <c r="AI55" s="142">
        <v>3</v>
      </c>
      <c r="AJ55" s="143">
        <f t="shared" si="3"/>
        <v>163.69999999999999</v>
      </c>
      <c r="AK55" s="152">
        <f t="shared" si="4"/>
        <v>10.231249999999999</v>
      </c>
    </row>
    <row r="56" spans="1:37" x14ac:dyDescent="0.3">
      <c r="A56" s="80" t="s">
        <v>241</v>
      </c>
      <c r="B56" s="50" t="s">
        <v>43</v>
      </c>
      <c r="C56" s="50" t="s">
        <v>15</v>
      </c>
      <c r="D56" s="50">
        <v>9</v>
      </c>
      <c r="E56" s="53"/>
      <c r="F56" s="53"/>
      <c r="G56" s="70">
        <v>38</v>
      </c>
      <c r="H56" s="99">
        <f t="shared" si="0"/>
        <v>14</v>
      </c>
      <c r="I56" s="70">
        <v>52</v>
      </c>
      <c r="J56" s="70">
        <v>45</v>
      </c>
      <c r="K56" s="99">
        <f t="shared" si="1"/>
        <v>11</v>
      </c>
      <c r="L56" s="70">
        <v>56</v>
      </c>
      <c r="M56" s="70">
        <v>50</v>
      </c>
      <c r="N56" s="99">
        <f t="shared" si="2"/>
        <v>4</v>
      </c>
      <c r="O56" s="70">
        <v>54</v>
      </c>
      <c r="P56" s="84">
        <v>0.98</v>
      </c>
      <c r="Q56" s="138">
        <v>13</v>
      </c>
      <c r="R56" s="138">
        <v>13</v>
      </c>
      <c r="S56" s="139">
        <v>0</v>
      </c>
      <c r="T56" s="70">
        <v>0</v>
      </c>
      <c r="U56" s="70">
        <v>0</v>
      </c>
      <c r="V56" s="70">
        <v>0</v>
      </c>
      <c r="W56" s="70">
        <v>0</v>
      </c>
      <c r="X56" s="70">
        <v>0</v>
      </c>
      <c r="Y56" s="139">
        <v>0</v>
      </c>
      <c r="Z56" s="70">
        <v>0</v>
      </c>
      <c r="AA56" s="70">
        <v>0</v>
      </c>
      <c r="AB56" s="70">
        <v>63</v>
      </c>
      <c r="AC56" s="70">
        <v>711</v>
      </c>
      <c r="AD56" s="70">
        <v>3</v>
      </c>
      <c r="AE56" s="139">
        <v>0</v>
      </c>
      <c r="AF56" s="70">
        <v>0</v>
      </c>
      <c r="AG56" s="141">
        <v>0</v>
      </c>
      <c r="AH56" s="70">
        <v>2</v>
      </c>
      <c r="AI56" s="142">
        <v>1</v>
      </c>
      <c r="AJ56" s="143">
        <f t="shared" si="3"/>
        <v>87.1</v>
      </c>
      <c r="AK56" s="152">
        <f t="shared" si="4"/>
        <v>6.6999999999999993</v>
      </c>
    </row>
    <row r="57" spans="1:37" x14ac:dyDescent="0.3">
      <c r="A57" s="80" t="s">
        <v>242</v>
      </c>
      <c r="B57" s="50" t="s">
        <v>43</v>
      </c>
      <c r="C57" s="50" t="s">
        <v>12</v>
      </c>
      <c r="D57" s="50">
        <v>10</v>
      </c>
      <c r="E57" s="53"/>
      <c r="F57" s="53"/>
      <c r="G57" s="70">
        <v>63</v>
      </c>
      <c r="H57" s="99">
        <f t="shared" si="0"/>
        <v>-10</v>
      </c>
      <c r="I57" s="70">
        <v>53</v>
      </c>
      <c r="J57" s="70">
        <v>63</v>
      </c>
      <c r="K57" s="99">
        <f t="shared" si="1"/>
        <v>-6</v>
      </c>
      <c r="L57" s="70">
        <v>57</v>
      </c>
      <c r="M57" s="70">
        <v>53</v>
      </c>
      <c r="N57" s="99">
        <f t="shared" si="2"/>
        <v>11</v>
      </c>
      <c r="O57" s="70">
        <v>64</v>
      </c>
      <c r="P57" s="84">
        <v>0.96</v>
      </c>
      <c r="Q57" s="138">
        <v>16</v>
      </c>
      <c r="R57" s="138">
        <v>10</v>
      </c>
      <c r="S57" s="139">
        <v>0</v>
      </c>
      <c r="T57" s="70">
        <v>0</v>
      </c>
      <c r="U57" s="70">
        <v>0</v>
      </c>
      <c r="V57" s="70">
        <v>0</v>
      </c>
      <c r="W57" s="70">
        <v>0</v>
      </c>
      <c r="X57" s="70">
        <v>0</v>
      </c>
      <c r="Y57" s="139">
        <v>2</v>
      </c>
      <c r="Z57" s="70">
        <v>6</v>
      </c>
      <c r="AA57" s="70">
        <v>0</v>
      </c>
      <c r="AB57" s="70">
        <v>82</v>
      </c>
      <c r="AC57" s="70">
        <v>1083</v>
      </c>
      <c r="AD57" s="70">
        <v>5</v>
      </c>
      <c r="AE57" s="139">
        <v>159</v>
      </c>
      <c r="AF57" s="70">
        <v>0</v>
      </c>
      <c r="AG57" s="141">
        <v>0</v>
      </c>
      <c r="AH57" s="70">
        <v>0</v>
      </c>
      <c r="AI57" s="142">
        <v>0</v>
      </c>
      <c r="AJ57" s="143">
        <f t="shared" si="3"/>
        <v>138.89999999999998</v>
      </c>
      <c r="AK57" s="152">
        <f t="shared" si="4"/>
        <v>8.6812499999999986</v>
      </c>
    </row>
    <row r="58" spans="1:37" x14ac:dyDescent="0.3">
      <c r="A58" s="80" t="s">
        <v>243</v>
      </c>
      <c r="B58" s="50" t="s">
        <v>44</v>
      </c>
      <c r="C58" s="50" t="s">
        <v>28</v>
      </c>
      <c r="D58" s="50">
        <v>9</v>
      </c>
      <c r="E58" s="53"/>
      <c r="F58" s="53"/>
      <c r="G58" s="70">
        <v>56</v>
      </c>
      <c r="H58" s="99">
        <f t="shared" si="0"/>
        <v>-2</v>
      </c>
      <c r="I58" s="70">
        <v>54</v>
      </c>
      <c r="J58" s="70">
        <v>38</v>
      </c>
      <c r="K58" s="99">
        <f t="shared" si="1"/>
        <v>0</v>
      </c>
      <c r="L58" s="70">
        <v>38</v>
      </c>
      <c r="M58" s="70">
        <v>45</v>
      </c>
      <c r="N58" s="99">
        <f t="shared" si="2"/>
        <v>-10</v>
      </c>
      <c r="O58" s="70">
        <v>35</v>
      </c>
      <c r="P58" s="84">
        <v>0.99</v>
      </c>
      <c r="Q58" s="138">
        <v>16</v>
      </c>
      <c r="R58" s="138">
        <v>16</v>
      </c>
      <c r="S58" s="139">
        <v>371</v>
      </c>
      <c r="T58" s="70">
        <v>263</v>
      </c>
      <c r="U58" s="70">
        <v>4650</v>
      </c>
      <c r="V58" s="70">
        <v>29</v>
      </c>
      <c r="W58" s="70">
        <v>19</v>
      </c>
      <c r="X58" s="70">
        <v>23</v>
      </c>
      <c r="Y58" s="139">
        <v>37</v>
      </c>
      <c r="Z58" s="70">
        <v>69</v>
      </c>
      <c r="AA58" s="70">
        <v>2</v>
      </c>
      <c r="AB58" s="70">
        <v>0</v>
      </c>
      <c r="AC58" s="70">
        <v>0</v>
      </c>
      <c r="AD58" s="70">
        <v>0</v>
      </c>
      <c r="AE58" s="139">
        <v>0</v>
      </c>
      <c r="AF58" s="70">
        <v>0</v>
      </c>
      <c r="AG58" s="141">
        <v>2</v>
      </c>
      <c r="AH58" s="70">
        <v>12</v>
      </c>
      <c r="AI58" s="142">
        <v>4</v>
      </c>
      <c r="AJ58" s="143">
        <f t="shared" si="3"/>
        <v>297.89999999999998</v>
      </c>
      <c r="AK58" s="152">
        <f t="shared" si="4"/>
        <v>18.618749999999999</v>
      </c>
    </row>
    <row r="59" spans="1:37" x14ac:dyDescent="0.3">
      <c r="A59" s="80" t="s">
        <v>244</v>
      </c>
      <c r="B59" s="50" t="s">
        <v>44</v>
      </c>
      <c r="C59" s="50" t="s">
        <v>12</v>
      </c>
      <c r="D59" s="50">
        <v>10</v>
      </c>
      <c r="E59" s="53"/>
      <c r="F59" s="53"/>
      <c r="G59" s="70">
        <v>62</v>
      </c>
      <c r="H59" s="99">
        <f t="shared" si="0"/>
        <v>-7</v>
      </c>
      <c r="I59" s="70">
        <v>55</v>
      </c>
      <c r="J59" s="70">
        <v>43</v>
      </c>
      <c r="K59" s="99">
        <f t="shared" si="1"/>
        <v>-7</v>
      </c>
      <c r="L59" s="70">
        <v>36</v>
      </c>
      <c r="M59" s="70">
        <v>65</v>
      </c>
      <c r="N59" s="99">
        <f t="shared" si="2"/>
        <v>-33</v>
      </c>
      <c r="O59" s="70">
        <v>32</v>
      </c>
      <c r="P59" s="84">
        <v>0.99</v>
      </c>
      <c r="Q59" s="138">
        <v>16</v>
      </c>
      <c r="R59" s="138">
        <v>16</v>
      </c>
      <c r="S59" s="139">
        <v>343</v>
      </c>
      <c r="T59" s="70">
        <v>227</v>
      </c>
      <c r="U59" s="70">
        <v>3822</v>
      </c>
      <c r="V59" s="70">
        <v>23</v>
      </c>
      <c r="W59" s="70">
        <v>9</v>
      </c>
      <c r="X59" s="70">
        <v>32</v>
      </c>
      <c r="Y59" s="139">
        <v>63</v>
      </c>
      <c r="Z59" s="70">
        <v>377</v>
      </c>
      <c r="AA59" s="70">
        <v>4</v>
      </c>
      <c r="AB59" s="70">
        <v>0</v>
      </c>
      <c r="AC59" s="70">
        <v>0</v>
      </c>
      <c r="AD59" s="70">
        <v>0</v>
      </c>
      <c r="AE59" s="139">
        <v>0</v>
      </c>
      <c r="AF59" s="70">
        <v>0</v>
      </c>
      <c r="AG59" s="141">
        <v>4</v>
      </c>
      <c r="AH59" s="70">
        <v>6</v>
      </c>
      <c r="AI59" s="142">
        <v>2</v>
      </c>
      <c r="AJ59" s="143">
        <f t="shared" si="3"/>
        <v>301.58</v>
      </c>
      <c r="AK59" s="152">
        <f t="shared" si="4"/>
        <v>18.848749999999999</v>
      </c>
    </row>
    <row r="60" spans="1:37" x14ac:dyDescent="0.3">
      <c r="A60" s="80" t="s">
        <v>245</v>
      </c>
      <c r="B60" s="50" t="s">
        <v>44</v>
      </c>
      <c r="C60" s="50" t="s">
        <v>27</v>
      </c>
      <c r="D60" s="50">
        <v>12</v>
      </c>
      <c r="E60" s="53"/>
      <c r="F60" s="53"/>
      <c r="G60" s="70">
        <v>59</v>
      </c>
      <c r="H60" s="99">
        <f t="shared" si="0"/>
        <v>-3</v>
      </c>
      <c r="I60" s="70">
        <v>56</v>
      </c>
      <c r="J60" s="70">
        <v>56</v>
      </c>
      <c r="K60" s="99">
        <f t="shared" si="1"/>
        <v>-9</v>
      </c>
      <c r="L60" s="70">
        <v>47</v>
      </c>
      <c r="M60" s="70">
        <v>54</v>
      </c>
      <c r="N60" s="99">
        <f t="shared" si="2"/>
        <v>-12</v>
      </c>
      <c r="O60" s="70">
        <v>42</v>
      </c>
      <c r="P60" s="84">
        <v>0.99</v>
      </c>
      <c r="Q60" s="138">
        <v>16</v>
      </c>
      <c r="R60" s="138">
        <v>16</v>
      </c>
      <c r="S60" s="139">
        <v>292</v>
      </c>
      <c r="T60" s="70">
        <v>181</v>
      </c>
      <c r="U60" s="70">
        <v>3379</v>
      </c>
      <c r="V60" s="70">
        <v>24</v>
      </c>
      <c r="W60" s="70">
        <v>13</v>
      </c>
      <c r="X60" s="70">
        <v>43</v>
      </c>
      <c r="Y60" s="139">
        <v>111</v>
      </c>
      <c r="Z60" s="70">
        <v>585</v>
      </c>
      <c r="AA60" s="70">
        <v>6</v>
      </c>
      <c r="AB60" s="70">
        <v>0</v>
      </c>
      <c r="AC60" s="70">
        <v>0</v>
      </c>
      <c r="AD60" s="70">
        <v>0</v>
      </c>
      <c r="AE60" s="139">
        <v>0</v>
      </c>
      <c r="AF60" s="70">
        <v>0</v>
      </c>
      <c r="AG60" s="141">
        <v>0</v>
      </c>
      <c r="AH60" s="70">
        <v>3</v>
      </c>
      <c r="AI60" s="142">
        <v>1</v>
      </c>
      <c r="AJ60" s="143">
        <f t="shared" si="3"/>
        <v>310.65999999999997</v>
      </c>
      <c r="AK60" s="152">
        <f t="shared" si="4"/>
        <v>19.416249999999998</v>
      </c>
    </row>
    <row r="61" spans="1:37" x14ac:dyDescent="0.3">
      <c r="A61" s="80" t="s">
        <v>246</v>
      </c>
      <c r="B61" s="50" t="s">
        <v>43</v>
      </c>
      <c r="C61" s="50" t="s">
        <v>25</v>
      </c>
      <c r="D61" s="50">
        <v>10</v>
      </c>
      <c r="E61" s="53"/>
      <c r="F61" s="53"/>
      <c r="G61" s="70">
        <v>72</v>
      </c>
      <c r="H61" s="99">
        <f t="shared" si="0"/>
        <v>-15</v>
      </c>
      <c r="I61" s="70">
        <v>57</v>
      </c>
      <c r="J61" s="70">
        <v>71</v>
      </c>
      <c r="K61" s="99">
        <f t="shared" si="1"/>
        <v>-7</v>
      </c>
      <c r="L61" s="70">
        <v>64</v>
      </c>
      <c r="M61" s="70">
        <v>96</v>
      </c>
      <c r="N61" s="99">
        <f t="shared" si="2"/>
        <v>-34</v>
      </c>
      <c r="O61" s="70">
        <v>62</v>
      </c>
      <c r="P61" s="84">
        <v>0.94</v>
      </c>
      <c r="Q61" s="138">
        <v>16</v>
      </c>
      <c r="R61" s="138">
        <v>11</v>
      </c>
      <c r="S61" s="139">
        <v>0</v>
      </c>
      <c r="T61" s="70">
        <v>0</v>
      </c>
      <c r="U61" s="70">
        <v>0</v>
      </c>
      <c r="V61" s="70">
        <v>0</v>
      </c>
      <c r="W61" s="70">
        <v>0</v>
      </c>
      <c r="X61" s="70">
        <v>0</v>
      </c>
      <c r="Y61" s="139">
        <v>2</v>
      </c>
      <c r="Z61" s="70">
        <v>11</v>
      </c>
      <c r="AA61" s="70">
        <v>0</v>
      </c>
      <c r="AB61" s="70">
        <v>105</v>
      </c>
      <c r="AC61" s="70">
        <v>1056</v>
      </c>
      <c r="AD61" s="70">
        <v>6</v>
      </c>
      <c r="AE61" s="139">
        <v>374</v>
      </c>
      <c r="AF61" s="70">
        <v>0</v>
      </c>
      <c r="AG61" s="141">
        <v>1</v>
      </c>
      <c r="AH61" s="70">
        <v>0</v>
      </c>
      <c r="AI61" s="142">
        <v>0</v>
      </c>
      <c r="AJ61" s="143">
        <f t="shared" si="3"/>
        <v>144.69999999999999</v>
      </c>
      <c r="AK61" s="152">
        <f t="shared" si="4"/>
        <v>9.0437499999999993</v>
      </c>
    </row>
    <row r="62" spans="1:37" x14ac:dyDescent="0.3">
      <c r="A62" s="80" t="s">
        <v>247</v>
      </c>
      <c r="B62" s="50" t="s">
        <v>45</v>
      </c>
      <c r="C62" s="50" t="s">
        <v>25</v>
      </c>
      <c r="D62" s="50">
        <v>10</v>
      </c>
      <c r="E62" s="53" t="s">
        <v>431</v>
      </c>
      <c r="F62" s="53"/>
      <c r="G62" s="70">
        <v>46</v>
      </c>
      <c r="H62" s="99">
        <f t="shared" si="0"/>
        <v>12</v>
      </c>
      <c r="I62" s="70">
        <v>58</v>
      </c>
      <c r="J62" s="70">
        <v>30</v>
      </c>
      <c r="K62" s="99">
        <f t="shared" si="1"/>
        <v>35</v>
      </c>
      <c r="L62" s="70">
        <v>65</v>
      </c>
      <c r="M62" s="70">
        <v>32</v>
      </c>
      <c r="N62" s="99">
        <f t="shared" si="2"/>
        <v>31</v>
      </c>
      <c r="O62" s="70">
        <v>63</v>
      </c>
      <c r="P62" s="84">
        <v>1</v>
      </c>
      <c r="Q62" s="138">
        <v>7</v>
      </c>
      <c r="R62" s="138">
        <v>6</v>
      </c>
      <c r="S62" s="139">
        <v>0</v>
      </c>
      <c r="T62" s="70">
        <v>0</v>
      </c>
      <c r="U62" s="70">
        <v>0</v>
      </c>
      <c r="V62" s="70">
        <v>0</v>
      </c>
      <c r="W62" s="70">
        <v>0</v>
      </c>
      <c r="X62" s="70">
        <v>0</v>
      </c>
      <c r="Y62" s="139">
        <v>0</v>
      </c>
      <c r="Z62" s="70">
        <v>0</v>
      </c>
      <c r="AA62" s="70">
        <v>0</v>
      </c>
      <c r="AB62" s="70">
        <v>39</v>
      </c>
      <c r="AC62" s="70">
        <v>592</v>
      </c>
      <c r="AD62" s="70">
        <v>4</v>
      </c>
      <c r="AE62" s="139">
        <v>0</v>
      </c>
      <c r="AF62" s="70">
        <v>0</v>
      </c>
      <c r="AG62" s="141">
        <v>0</v>
      </c>
      <c r="AH62" s="70">
        <v>0</v>
      </c>
      <c r="AI62" s="142">
        <v>0</v>
      </c>
      <c r="AJ62" s="143">
        <f t="shared" si="3"/>
        <v>83.2</v>
      </c>
      <c r="AK62" s="152">
        <f t="shared" si="4"/>
        <v>11.885714285714286</v>
      </c>
    </row>
    <row r="63" spans="1:37" x14ac:dyDescent="0.3">
      <c r="A63" s="80" t="s">
        <v>248</v>
      </c>
      <c r="B63" s="50" t="s">
        <v>44</v>
      </c>
      <c r="C63" s="50" t="s">
        <v>15</v>
      </c>
      <c r="D63" s="50">
        <v>9</v>
      </c>
      <c r="E63" s="53"/>
      <c r="F63" s="53"/>
      <c r="G63" s="70">
        <v>57</v>
      </c>
      <c r="H63" s="99">
        <f t="shared" si="0"/>
        <v>2</v>
      </c>
      <c r="I63" s="70">
        <v>59</v>
      </c>
      <c r="J63" s="70">
        <v>65</v>
      </c>
      <c r="K63" s="99">
        <f t="shared" si="1"/>
        <v>-23</v>
      </c>
      <c r="L63" s="70">
        <v>42</v>
      </c>
      <c r="M63" s="70">
        <v>60</v>
      </c>
      <c r="N63" s="99">
        <f t="shared" si="2"/>
        <v>-15</v>
      </c>
      <c r="O63" s="70">
        <v>45</v>
      </c>
      <c r="P63" s="84">
        <v>0.98</v>
      </c>
      <c r="Q63" s="138">
        <v>16</v>
      </c>
      <c r="R63" s="138">
        <v>16</v>
      </c>
      <c r="S63" s="139">
        <v>439</v>
      </c>
      <c r="T63" s="70">
        <v>212</v>
      </c>
      <c r="U63" s="70">
        <v>4515</v>
      </c>
      <c r="V63" s="70">
        <v>26</v>
      </c>
      <c r="W63" s="70">
        <v>17</v>
      </c>
      <c r="X63" s="70">
        <v>44</v>
      </c>
      <c r="Y63" s="139">
        <v>17</v>
      </c>
      <c r="Z63" s="70">
        <v>55</v>
      </c>
      <c r="AA63" s="70">
        <v>0</v>
      </c>
      <c r="AB63" s="70">
        <v>0</v>
      </c>
      <c r="AC63" s="70">
        <v>0</v>
      </c>
      <c r="AD63" s="70">
        <v>0</v>
      </c>
      <c r="AE63" s="139">
        <v>0</v>
      </c>
      <c r="AF63" s="70">
        <v>0</v>
      </c>
      <c r="AG63" s="141">
        <v>0</v>
      </c>
      <c r="AH63" s="70">
        <v>5</v>
      </c>
      <c r="AI63" s="142">
        <v>4</v>
      </c>
      <c r="AJ63" s="143">
        <f t="shared" si="3"/>
        <v>265.10000000000002</v>
      </c>
      <c r="AK63" s="152">
        <f t="shared" si="4"/>
        <v>16.568750000000001</v>
      </c>
    </row>
    <row r="64" spans="1:37" x14ac:dyDescent="0.3">
      <c r="A64" s="80" t="s">
        <v>249</v>
      </c>
      <c r="B64" s="50" t="s">
        <v>42</v>
      </c>
      <c r="C64" s="50" t="s">
        <v>46</v>
      </c>
      <c r="D64" s="50">
        <v>4</v>
      </c>
      <c r="E64" s="53"/>
      <c r="F64" s="53"/>
      <c r="G64" s="70">
        <v>79</v>
      </c>
      <c r="H64" s="99">
        <f t="shared" si="0"/>
        <v>-19</v>
      </c>
      <c r="I64" s="70">
        <v>60</v>
      </c>
      <c r="J64" s="70">
        <v>64</v>
      </c>
      <c r="K64" s="99">
        <f t="shared" si="1"/>
        <v>14</v>
      </c>
      <c r="L64" s="70">
        <v>78</v>
      </c>
      <c r="M64" s="70">
        <v>58</v>
      </c>
      <c r="N64" s="99">
        <f t="shared" si="2"/>
        <v>19</v>
      </c>
      <c r="O64" s="70">
        <v>77</v>
      </c>
      <c r="P64" s="84">
        <v>0.86</v>
      </c>
      <c r="Q64" s="138">
        <v>14</v>
      </c>
      <c r="R64" s="138">
        <v>7</v>
      </c>
      <c r="S64" s="139">
        <v>0</v>
      </c>
      <c r="T64" s="70">
        <v>0</v>
      </c>
      <c r="U64" s="70">
        <v>0</v>
      </c>
      <c r="V64" s="70">
        <v>0</v>
      </c>
      <c r="W64" s="70">
        <v>0</v>
      </c>
      <c r="X64" s="70">
        <v>0</v>
      </c>
      <c r="Y64" s="139">
        <v>181</v>
      </c>
      <c r="Z64" s="70">
        <v>771</v>
      </c>
      <c r="AA64" s="70">
        <v>4</v>
      </c>
      <c r="AB64" s="70">
        <v>34</v>
      </c>
      <c r="AC64" s="70">
        <v>140</v>
      </c>
      <c r="AD64" s="70">
        <v>0</v>
      </c>
      <c r="AE64" s="139">
        <v>0</v>
      </c>
      <c r="AF64" s="70">
        <v>0</v>
      </c>
      <c r="AG64" s="141">
        <v>0</v>
      </c>
      <c r="AH64" s="70">
        <v>5</v>
      </c>
      <c r="AI64" s="142">
        <v>2</v>
      </c>
      <c r="AJ64" s="143">
        <f t="shared" si="3"/>
        <v>111.1</v>
      </c>
      <c r="AK64" s="152">
        <f t="shared" si="4"/>
        <v>7.9357142857142851</v>
      </c>
    </row>
    <row r="65" spans="1:37" x14ac:dyDescent="0.3">
      <c r="A65" s="80" t="s">
        <v>250</v>
      </c>
      <c r="B65" s="50" t="s">
        <v>44</v>
      </c>
      <c r="C65" s="50" t="s">
        <v>40</v>
      </c>
      <c r="D65" s="50">
        <v>10</v>
      </c>
      <c r="E65" s="53"/>
      <c r="F65" s="53"/>
      <c r="G65" s="70">
        <v>60</v>
      </c>
      <c r="H65" s="99">
        <f t="shared" si="0"/>
        <v>1</v>
      </c>
      <c r="I65" s="70">
        <v>61</v>
      </c>
      <c r="J65" s="70">
        <v>61</v>
      </c>
      <c r="K65" s="99">
        <f t="shared" si="1"/>
        <v>11</v>
      </c>
      <c r="L65" s="70">
        <v>72</v>
      </c>
      <c r="M65" s="70">
        <v>91</v>
      </c>
      <c r="N65" s="99">
        <f t="shared" si="2"/>
        <v>-17</v>
      </c>
      <c r="O65" s="70">
        <v>74</v>
      </c>
      <c r="P65" s="84">
        <v>0.98</v>
      </c>
      <c r="Q65" s="138">
        <v>13</v>
      </c>
      <c r="R65" s="138">
        <v>13</v>
      </c>
      <c r="S65" s="139">
        <v>274</v>
      </c>
      <c r="T65" s="70">
        <v>182</v>
      </c>
      <c r="U65" s="70">
        <v>3203</v>
      </c>
      <c r="V65" s="70">
        <v>16</v>
      </c>
      <c r="W65" s="70">
        <v>12</v>
      </c>
      <c r="X65" s="70">
        <v>38</v>
      </c>
      <c r="Y65" s="139">
        <v>86</v>
      </c>
      <c r="Z65" s="70">
        <v>489</v>
      </c>
      <c r="AA65" s="70">
        <v>0</v>
      </c>
      <c r="AB65" s="70">
        <v>0</v>
      </c>
      <c r="AC65" s="70">
        <v>0</v>
      </c>
      <c r="AD65" s="70">
        <v>0</v>
      </c>
      <c r="AE65" s="139">
        <v>0</v>
      </c>
      <c r="AF65" s="70">
        <v>0</v>
      </c>
      <c r="AG65" s="141">
        <v>2</v>
      </c>
      <c r="AH65" s="70">
        <v>11</v>
      </c>
      <c r="AI65" s="142">
        <v>4</v>
      </c>
      <c r="AJ65" s="143">
        <f t="shared" si="3"/>
        <v>225.02</v>
      </c>
      <c r="AK65" s="152">
        <f t="shared" si="4"/>
        <v>17.309230769230769</v>
      </c>
    </row>
    <row r="66" spans="1:37" x14ac:dyDescent="0.3">
      <c r="A66" s="80" t="s">
        <v>251</v>
      </c>
      <c r="B66" s="50" t="s">
        <v>43</v>
      </c>
      <c r="C66" s="50" t="s">
        <v>16</v>
      </c>
      <c r="D66" s="50">
        <v>4</v>
      </c>
      <c r="E66" s="53"/>
      <c r="F66" s="53"/>
      <c r="G66" s="70">
        <v>48</v>
      </c>
      <c r="H66" s="99">
        <f t="shared" si="0"/>
        <v>14</v>
      </c>
      <c r="I66" s="70">
        <v>62</v>
      </c>
      <c r="J66" s="70">
        <v>59</v>
      </c>
      <c r="K66" s="99">
        <f t="shared" si="1"/>
        <v>-8</v>
      </c>
      <c r="L66" s="70">
        <v>51</v>
      </c>
      <c r="M66" s="70">
        <v>42</v>
      </c>
      <c r="N66" s="99">
        <f t="shared" si="2"/>
        <v>14</v>
      </c>
      <c r="O66" s="70">
        <v>56</v>
      </c>
      <c r="P66" s="84">
        <v>0.95</v>
      </c>
      <c r="Q66" s="138">
        <v>16</v>
      </c>
      <c r="R66" s="138">
        <v>16</v>
      </c>
      <c r="S66" s="139">
        <v>0</v>
      </c>
      <c r="T66" s="70">
        <v>0</v>
      </c>
      <c r="U66" s="70">
        <v>0</v>
      </c>
      <c r="V66" s="70">
        <v>0</v>
      </c>
      <c r="W66" s="70">
        <v>0</v>
      </c>
      <c r="X66" s="70">
        <v>0</v>
      </c>
      <c r="Y66" s="139">
        <v>0</v>
      </c>
      <c r="Z66" s="70">
        <v>0</v>
      </c>
      <c r="AA66" s="70">
        <v>0</v>
      </c>
      <c r="AB66" s="70">
        <v>65</v>
      </c>
      <c r="AC66" s="70">
        <v>1041</v>
      </c>
      <c r="AD66" s="70">
        <v>5</v>
      </c>
      <c r="AE66" s="139">
        <v>0</v>
      </c>
      <c r="AF66" s="70">
        <v>0</v>
      </c>
      <c r="AG66" s="141">
        <v>0</v>
      </c>
      <c r="AH66" s="70">
        <v>0</v>
      </c>
      <c r="AI66" s="142">
        <v>0</v>
      </c>
      <c r="AJ66" s="143">
        <f t="shared" si="3"/>
        <v>134.1</v>
      </c>
      <c r="AK66" s="152">
        <f t="shared" si="4"/>
        <v>8.3812499999999996</v>
      </c>
    </row>
    <row r="67" spans="1:37" x14ac:dyDescent="0.3">
      <c r="A67" s="80" t="s">
        <v>252</v>
      </c>
      <c r="B67" s="50" t="s">
        <v>45</v>
      </c>
      <c r="C67" s="50" t="s">
        <v>46</v>
      </c>
      <c r="D67" s="50">
        <v>4</v>
      </c>
      <c r="E67" s="53"/>
      <c r="F67" s="53"/>
      <c r="G67" s="70">
        <v>58</v>
      </c>
      <c r="H67" s="99">
        <f t="shared" si="0"/>
        <v>5</v>
      </c>
      <c r="I67" s="70">
        <v>63</v>
      </c>
      <c r="J67" s="70">
        <v>57</v>
      </c>
      <c r="K67" s="99">
        <f t="shared" si="1"/>
        <v>13</v>
      </c>
      <c r="L67" s="70">
        <v>70</v>
      </c>
      <c r="M67" s="70">
        <v>64</v>
      </c>
      <c r="N67" s="99">
        <f t="shared" si="2"/>
        <v>11</v>
      </c>
      <c r="O67" s="70">
        <v>75</v>
      </c>
      <c r="P67" s="84">
        <v>0.99</v>
      </c>
      <c r="Q67" s="138">
        <v>15</v>
      </c>
      <c r="R67" s="138">
        <v>14</v>
      </c>
      <c r="S67" s="139">
        <v>0</v>
      </c>
      <c r="T67" s="70">
        <v>0</v>
      </c>
      <c r="U67" s="70">
        <v>0</v>
      </c>
      <c r="V67" s="70">
        <v>0</v>
      </c>
      <c r="W67" s="70">
        <v>0</v>
      </c>
      <c r="X67" s="70">
        <v>0</v>
      </c>
      <c r="Y67" s="139">
        <v>0</v>
      </c>
      <c r="Z67" s="70">
        <v>0</v>
      </c>
      <c r="AA67" s="70">
        <v>0</v>
      </c>
      <c r="AB67" s="70">
        <v>80</v>
      </c>
      <c r="AC67" s="70">
        <v>917</v>
      </c>
      <c r="AD67" s="70">
        <v>7</v>
      </c>
      <c r="AE67" s="139">
        <v>0</v>
      </c>
      <c r="AF67" s="70">
        <v>0</v>
      </c>
      <c r="AG67" s="141">
        <v>0</v>
      </c>
      <c r="AH67" s="70">
        <v>1</v>
      </c>
      <c r="AI67" s="142">
        <v>0</v>
      </c>
      <c r="AJ67" s="143">
        <f t="shared" si="3"/>
        <v>133.69999999999999</v>
      </c>
      <c r="AK67" s="152">
        <f t="shared" si="4"/>
        <v>8.9133333333333322</v>
      </c>
    </row>
    <row r="68" spans="1:37" x14ac:dyDescent="0.3">
      <c r="A68" s="80" t="s">
        <v>253</v>
      </c>
      <c r="B68" s="50" t="s">
        <v>43</v>
      </c>
      <c r="C68" s="50" t="s">
        <v>13</v>
      </c>
      <c r="D68" s="50">
        <v>11</v>
      </c>
      <c r="E68" s="53"/>
      <c r="F68" s="53"/>
      <c r="G68" s="70">
        <v>61</v>
      </c>
      <c r="H68" s="99">
        <f t="shared" si="0"/>
        <v>3</v>
      </c>
      <c r="I68" s="70">
        <v>64</v>
      </c>
      <c r="J68" s="70">
        <v>66</v>
      </c>
      <c r="K68" s="99">
        <f t="shared" si="1"/>
        <v>-7</v>
      </c>
      <c r="L68" s="70">
        <v>59</v>
      </c>
      <c r="M68" s="70">
        <v>48</v>
      </c>
      <c r="N68" s="99">
        <f t="shared" si="2"/>
        <v>11</v>
      </c>
      <c r="O68" s="70">
        <v>59</v>
      </c>
      <c r="P68" s="84">
        <v>0.95</v>
      </c>
      <c r="Q68" s="138">
        <v>16</v>
      </c>
      <c r="R68" s="138">
        <v>16</v>
      </c>
      <c r="S68" s="139">
        <v>0</v>
      </c>
      <c r="T68" s="70">
        <v>0</v>
      </c>
      <c r="U68" s="70">
        <v>0</v>
      </c>
      <c r="V68" s="70">
        <v>0</v>
      </c>
      <c r="W68" s="70">
        <v>0</v>
      </c>
      <c r="X68" s="70">
        <v>0</v>
      </c>
      <c r="Y68" s="139">
        <v>0</v>
      </c>
      <c r="Z68" s="70">
        <v>0</v>
      </c>
      <c r="AA68" s="70">
        <v>0</v>
      </c>
      <c r="AB68" s="70">
        <v>65</v>
      </c>
      <c r="AC68" s="70">
        <v>1128</v>
      </c>
      <c r="AD68" s="70">
        <v>4</v>
      </c>
      <c r="AE68" s="139">
        <v>0</v>
      </c>
      <c r="AF68" s="70">
        <v>0</v>
      </c>
      <c r="AG68" s="141">
        <v>1</v>
      </c>
      <c r="AH68" s="70">
        <v>1</v>
      </c>
      <c r="AI68" s="142">
        <v>0</v>
      </c>
      <c r="AJ68" s="143">
        <f t="shared" si="3"/>
        <v>138.80000000000001</v>
      </c>
      <c r="AK68" s="152">
        <f t="shared" si="4"/>
        <v>8.6750000000000007</v>
      </c>
    </row>
    <row r="69" spans="1:37" x14ac:dyDescent="0.3">
      <c r="A69" s="80" t="s">
        <v>254</v>
      </c>
      <c r="B69" s="50" t="s">
        <v>44</v>
      </c>
      <c r="C69" s="50" t="s">
        <v>25</v>
      </c>
      <c r="D69" s="50">
        <v>10</v>
      </c>
      <c r="E69" s="53"/>
      <c r="F69" s="53"/>
      <c r="G69" s="70">
        <v>70</v>
      </c>
      <c r="H69" s="99">
        <f t="shared" ref="H69:H132" si="5">I69-G69</f>
        <v>-5</v>
      </c>
      <c r="I69" s="70">
        <v>65</v>
      </c>
      <c r="J69" s="70">
        <v>54</v>
      </c>
      <c r="K69" s="99">
        <f t="shared" ref="K69:K132" si="6">L69-J69</f>
        <v>12</v>
      </c>
      <c r="L69" s="70">
        <v>66</v>
      </c>
      <c r="M69" s="70">
        <v>75</v>
      </c>
      <c r="N69" s="99">
        <f t="shared" ref="N69:N132" si="7">O69-M69</f>
        <v>-4</v>
      </c>
      <c r="O69" s="70">
        <v>71</v>
      </c>
      <c r="P69" s="84">
        <v>0.98</v>
      </c>
      <c r="Q69" s="138">
        <v>16</v>
      </c>
      <c r="R69" s="138">
        <v>16</v>
      </c>
      <c r="S69" s="139">
        <v>380</v>
      </c>
      <c r="T69" s="70">
        <v>248</v>
      </c>
      <c r="U69" s="70">
        <v>4343</v>
      </c>
      <c r="V69" s="70">
        <v>25</v>
      </c>
      <c r="W69" s="70">
        <v>11</v>
      </c>
      <c r="X69" s="70">
        <v>40</v>
      </c>
      <c r="Y69" s="139">
        <v>32</v>
      </c>
      <c r="Z69" s="70">
        <v>18</v>
      </c>
      <c r="AA69" s="70">
        <v>0</v>
      </c>
      <c r="AB69" s="70">
        <v>0</v>
      </c>
      <c r="AC69" s="70">
        <v>0</v>
      </c>
      <c r="AD69" s="70">
        <v>0</v>
      </c>
      <c r="AE69" s="139">
        <v>0</v>
      </c>
      <c r="AF69" s="70">
        <v>0</v>
      </c>
      <c r="AG69" s="141">
        <v>1</v>
      </c>
      <c r="AH69" s="70">
        <v>9</v>
      </c>
      <c r="AI69" s="142">
        <v>3</v>
      </c>
      <c r="AJ69" s="143">
        <f t="shared" si="3"/>
        <v>260.52000000000004</v>
      </c>
      <c r="AK69" s="152">
        <f t="shared" si="4"/>
        <v>16.282500000000002</v>
      </c>
    </row>
    <row r="70" spans="1:37" x14ac:dyDescent="0.3">
      <c r="A70" s="80" t="s">
        <v>255</v>
      </c>
      <c r="B70" s="50" t="s">
        <v>43</v>
      </c>
      <c r="C70" s="50" t="s">
        <v>35</v>
      </c>
      <c r="D70" s="50">
        <v>7</v>
      </c>
      <c r="E70" s="53" t="s">
        <v>429</v>
      </c>
      <c r="F70" s="53"/>
      <c r="G70" s="70">
        <v>64</v>
      </c>
      <c r="H70" s="99">
        <f t="shared" si="5"/>
        <v>2</v>
      </c>
      <c r="I70" s="70">
        <v>66</v>
      </c>
      <c r="J70" s="70">
        <v>74</v>
      </c>
      <c r="K70" s="99">
        <f t="shared" si="6"/>
        <v>16</v>
      </c>
      <c r="L70" s="70">
        <v>90</v>
      </c>
      <c r="M70" s="70">
        <v>73</v>
      </c>
      <c r="N70" s="99">
        <f t="shared" si="7"/>
        <v>14</v>
      </c>
      <c r="O70" s="70">
        <v>87</v>
      </c>
      <c r="P70" s="84">
        <v>0.93</v>
      </c>
      <c r="Q70" s="138">
        <v>0</v>
      </c>
      <c r="R70" s="138">
        <v>0</v>
      </c>
      <c r="S70" s="139" t="s">
        <v>410</v>
      </c>
      <c r="T70" s="70" t="s">
        <v>410</v>
      </c>
      <c r="U70" s="70" t="s">
        <v>410</v>
      </c>
      <c r="V70" s="70" t="s">
        <v>410</v>
      </c>
      <c r="W70" s="70" t="s">
        <v>410</v>
      </c>
      <c r="X70" s="70" t="s">
        <v>410</v>
      </c>
      <c r="Y70" s="139" t="s">
        <v>410</v>
      </c>
      <c r="Z70" s="70" t="s">
        <v>410</v>
      </c>
      <c r="AA70" s="70" t="s">
        <v>410</v>
      </c>
      <c r="AB70" s="70" t="s">
        <v>410</v>
      </c>
      <c r="AC70" s="70" t="s">
        <v>410</v>
      </c>
      <c r="AD70" s="70" t="s">
        <v>410</v>
      </c>
      <c r="AE70" s="139" t="s">
        <v>410</v>
      </c>
      <c r="AF70" s="70" t="s">
        <v>410</v>
      </c>
      <c r="AG70" s="141" t="s">
        <v>410</v>
      </c>
      <c r="AH70" s="70" t="s">
        <v>410</v>
      </c>
      <c r="AI70" s="142" t="s">
        <v>410</v>
      </c>
      <c r="AJ70" s="143">
        <f t="shared" ref="AJ70:AJ133" si="8">IFERROR($S70*$S$2+$T70*$T$2+IF($U$2=0,0,$U70/$U$2)+$V70*$V$2+$W70*$W$2+$X70*$X$2+$Y70*$Y$2+IF($Z$2=0,0,$Z70/$Z$2)+$AA$2*$AA70+$AB70*$AB$2+IF($AC$2=0,0,$AC70/$AC$2)+$AD70*$AD$2+IF($AE$2=0,0,$AE70/$AE$2)+$AF70*$AF$2+$AG70*$AG$2+$AH70*$AH$2+$AI70*$AI$2,0)</f>
        <v>0</v>
      </c>
      <c r="AK70" s="152" t="str">
        <f t="shared" ref="AK70:AK133" si="9">IFERROR($AJ70/$Q70,"-")</f>
        <v>-</v>
      </c>
    </row>
    <row r="71" spans="1:37" x14ac:dyDescent="0.3">
      <c r="A71" s="80" t="s">
        <v>256</v>
      </c>
      <c r="B71" s="50" t="s">
        <v>42</v>
      </c>
      <c r="C71" s="50" t="s">
        <v>25</v>
      </c>
      <c r="D71" s="50">
        <v>10</v>
      </c>
      <c r="E71" s="53"/>
      <c r="F71" s="53"/>
      <c r="G71" s="70">
        <v>76</v>
      </c>
      <c r="H71" s="99">
        <f t="shared" si="5"/>
        <v>-9</v>
      </c>
      <c r="I71" s="70">
        <v>67</v>
      </c>
      <c r="J71" s="70">
        <v>80</v>
      </c>
      <c r="K71" s="99">
        <f t="shared" si="6"/>
        <v>-30</v>
      </c>
      <c r="L71" s="70">
        <v>50</v>
      </c>
      <c r="M71" s="70">
        <v>85</v>
      </c>
      <c r="N71" s="99">
        <f t="shared" si="7"/>
        <v>-34</v>
      </c>
      <c r="O71" s="70">
        <v>51</v>
      </c>
      <c r="P71" s="84">
        <v>0.87</v>
      </c>
      <c r="Q71" s="138">
        <v>14</v>
      </c>
      <c r="R71" s="138">
        <v>6</v>
      </c>
      <c r="S71" s="139">
        <v>0</v>
      </c>
      <c r="T71" s="70">
        <v>0</v>
      </c>
      <c r="U71" s="70">
        <v>0</v>
      </c>
      <c r="V71" s="70">
        <v>0</v>
      </c>
      <c r="W71" s="70">
        <v>0</v>
      </c>
      <c r="X71" s="70">
        <v>0</v>
      </c>
      <c r="Y71" s="139">
        <v>178</v>
      </c>
      <c r="Z71" s="70">
        <v>773</v>
      </c>
      <c r="AA71" s="70">
        <v>7</v>
      </c>
      <c r="AB71" s="70">
        <v>10</v>
      </c>
      <c r="AC71" s="70">
        <v>62</v>
      </c>
      <c r="AD71" s="70">
        <v>0</v>
      </c>
      <c r="AE71" s="139">
        <v>0</v>
      </c>
      <c r="AF71" s="70">
        <v>0</v>
      </c>
      <c r="AG71" s="141">
        <v>0</v>
      </c>
      <c r="AH71" s="70">
        <v>4</v>
      </c>
      <c r="AI71" s="142">
        <v>4</v>
      </c>
      <c r="AJ71" s="143">
        <f t="shared" si="8"/>
        <v>117.5</v>
      </c>
      <c r="AK71" s="152">
        <f t="shared" si="9"/>
        <v>8.3928571428571423</v>
      </c>
    </row>
    <row r="72" spans="1:37" x14ac:dyDescent="0.3">
      <c r="A72" s="80" t="s">
        <v>257</v>
      </c>
      <c r="B72" s="50" t="s">
        <v>42</v>
      </c>
      <c r="C72" s="50" t="s">
        <v>13</v>
      </c>
      <c r="D72" s="50">
        <v>11</v>
      </c>
      <c r="E72" s="53"/>
      <c r="F72" s="53"/>
      <c r="G72" s="70">
        <v>81</v>
      </c>
      <c r="H72" s="99">
        <f t="shared" si="5"/>
        <v>-13</v>
      </c>
      <c r="I72" s="70">
        <v>68</v>
      </c>
      <c r="J72" s="70">
        <v>68</v>
      </c>
      <c r="K72" s="99">
        <f t="shared" si="6"/>
        <v>-24</v>
      </c>
      <c r="L72" s="70">
        <v>44</v>
      </c>
      <c r="M72" s="70">
        <v>72</v>
      </c>
      <c r="N72" s="99">
        <f t="shared" si="7"/>
        <v>-29</v>
      </c>
      <c r="O72" s="70">
        <v>43</v>
      </c>
      <c r="P72" s="84">
        <v>0.79</v>
      </c>
      <c r="Q72" s="138">
        <v>15</v>
      </c>
      <c r="R72" s="138">
        <v>15</v>
      </c>
      <c r="S72" s="139">
        <v>0</v>
      </c>
      <c r="T72" s="70">
        <v>0</v>
      </c>
      <c r="U72" s="70">
        <v>0</v>
      </c>
      <c r="V72" s="70">
        <v>0</v>
      </c>
      <c r="W72" s="70">
        <v>0</v>
      </c>
      <c r="X72" s="70">
        <v>0</v>
      </c>
      <c r="Y72" s="139">
        <v>214</v>
      </c>
      <c r="Z72" s="70">
        <v>660</v>
      </c>
      <c r="AA72" s="70">
        <v>4</v>
      </c>
      <c r="AB72" s="70">
        <v>58</v>
      </c>
      <c r="AC72" s="70">
        <v>321</v>
      </c>
      <c r="AD72" s="70">
        <v>0</v>
      </c>
      <c r="AE72" s="139">
        <v>0</v>
      </c>
      <c r="AF72" s="70">
        <v>0</v>
      </c>
      <c r="AG72" s="141">
        <v>0</v>
      </c>
      <c r="AH72" s="70">
        <v>2</v>
      </c>
      <c r="AI72" s="142">
        <v>2</v>
      </c>
      <c r="AJ72" s="143">
        <f t="shared" si="8"/>
        <v>118.1</v>
      </c>
      <c r="AK72" s="152">
        <f t="shared" si="9"/>
        <v>7.8733333333333331</v>
      </c>
    </row>
    <row r="73" spans="1:37" x14ac:dyDescent="0.3">
      <c r="A73" s="80" t="s">
        <v>258</v>
      </c>
      <c r="B73" s="50" t="s">
        <v>43</v>
      </c>
      <c r="C73" s="50" t="s">
        <v>18</v>
      </c>
      <c r="D73" s="50">
        <v>9</v>
      </c>
      <c r="E73" s="53"/>
      <c r="F73" s="53"/>
      <c r="G73" s="70">
        <v>73</v>
      </c>
      <c r="H73" s="99">
        <f t="shared" si="5"/>
        <v>-4</v>
      </c>
      <c r="I73" s="70">
        <v>69</v>
      </c>
      <c r="J73" s="70">
        <v>86</v>
      </c>
      <c r="K73" s="99">
        <f t="shared" si="6"/>
        <v>-17</v>
      </c>
      <c r="L73" s="70">
        <v>69</v>
      </c>
      <c r="M73" s="70">
        <v>79</v>
      </c>
      <c r="N73" s="99">
        <f t="shared" si="7"/>
        <v>-10</v>
      </c>
      <c r="O73" s="70">
        <v>69</v>
      </c>
      <c r="P73" s="84">
        <v>0.9</v>
      </c>
      <c r="Q73" s="138">
        <v>16</v>
      </c>
      <c r="R73" s="138">
        <v>12</v>
      </c>
      <c r="S73" s="139">
        <v>0</v>
      </c>
      <c r="T73" s="70">
        <v>0</v>
      </c>
      <c r="U73" s="70">
        <v>0</v>
      </c>
      <c r="V73" s="70">
        <v>0</v>
      </c>
      <c r="W73" s="70">
        <v>0</v>
      </c>
      <c r="X73" s="70">
        <v>0</v>
      </c>
      <c r="Y73" s="139">
        <v>0</v>
      </c>
      <c r="Z73" s="70">
        <v>0</v>
      </c>
      <c r="AA73" s="70">
        <v>0</v>
      </c>
      <c r="AB73" s="70">
        <v>94</v>
      </c>
      <c r="AC73" s="70">
        <v>1079</v>
      </c>
      <c r="AD73" s="70">
        <v>2</v>
      </c>
      <c r="AE73" s="139">
        <v>0</v>
      </c>
      <c r="AF73" s="70">
        <v>0</v>
      </c>
      <c r="AG73" s="141">
        <v>0</v>
      </c>
      <c r="AH73" s="70">
        <v>2</v>
      </c>
      <c r="AI73" s="142">
        <v>0</v>
      </c>
      <c r="AJ73" s="143">
        <f t="shared" si="8"/>
        <v>119.9</v>
      </c>
      <c r="AK73" s="152">
        <f t="shared" si="9"/>
        <v>7.4937500000000004</v>
      </c>
    </row>
    <row r="74" spans="1:37" x14ac:dyDescent="0.3">
      <c r="A74" s="80" t="s">
        <v>196</v>
      </c>
      <c r="B74" s="50" t="s">
        <v>42</v>
      </c>
      <c r="C74" s="50" t="s">
        <v>24</v>
      </c>
      <c r="D74" s="50">
        <v>11</v>
      </c>
      <c r="E74" s="53"/>
      <c r="F74" s="53"/>
      <c r="G74" s="70">
        <v>75</v>
      </c>
      <c r="H74" s="99">
        <f t="shared" si="5"/>
        <v>-5</v>
      </c>
      <c r="I74" s="70">
        <v>70</v>
      </c>
      <c r="J74" s="70">
        <v>62</v>
      </c>
      <c r="K74" s="99">
        <f t="shared" si="6"/>
        <v>-4</v>
      </c>
      <c r="L74" s="70">
        <v>58</v>
      </c>
      <c r="M74" s="70">
        <v>77</v>
      </c>
      <c r="N74" s="99">
        <f t="shared" si="7"/>
        <v>-17</v>
      </c>
      <c r="O74" s="70">
        <v>60</v>
      </c>
      <c r="P74" s="84">
        <v>0.93</v>
      </c>
      <c r="Q74" s="138">
        <v>16</v>
      </c>
      <c r="R74" s="138">
        <v>16</v>
      </c>
      <c r="S74" s="139">
        <v>0</v>
      </c>
      <c r="T74" s="70">
        <v>0</v>
      </c>
      <c r="U74" s="70">
        <v>0</v>
      </c>
      <c r="V74" s="70">
        <v>0</v>
      </c>
      <c r="W74" s="70">
        <v>0</v>
      </c>
      <c r="X74" s="70">
        <v>0</v>
      </c>
      <c r="Y74" s="139">
        <v>279</v>
      </c>
      <c r="Z74" s="70">
        <v>1077</v>
      </c>
      <c r="AA74" s="70">
        <v>6</v>
      </c>
      <c r="AB74" s="70">
        <v>42</v>
      </c>
      <c r="AC74" s="70">
        <v>345</v>
      </c>
      <c r="AD74" s="70">
        <v>4</v>
      </c>
      <c r="AE74" s="139">
        <v>0</v>
      </c>
      <c r="AF74" s="70">
        <v>0</v>
      </c>
      <c r="AG74" s="141">
        <v>0</v>
      </c>
      <c r="AH74" s="70">
        <v>4</v>
      </c>
      <c r="AI74" s="142">
        <v>2</v>
      </c>
      <c r="AJ74" s="143">
        <f t="shared" si="8"/>
        <v>198.2</v>
      </c>
      <c r="AK74" s="152">
        <f t="shared" si="9"/>
        <v>12.387499999999999</v>
      </c>
    </row>
    <row r="75" spans="1:37" x14ac:dyDescent="0.3">
      <c r="A75" s="80" t="s">
        <v>259</v>
      </c>
      <c r="B75" s="50" t="s">
        <v>42</v>
      </c>
      <c r="C75" s="50" t="s">
        <v>32</v>
      </c>
      <c r="D75" s="50">
        <v>5</v>
      </c>
      <c r="E75" s="53"/>
      <c r="F75" s="53"/>
      <c r="G75" s="70">
        <v>162</v>
      </c>
      <c r="H75" s="99">
        <f t="shared" si="5"/>
        <v>-91</v>
      </c>
      <c r="I75" s="70">
        <v>71</v>
      </c>
      <c r="J75" s="70">
        <v>107</v>
      </c>
      <c r="K75" s="99">
        <f t="shared" si="6"/>
        <v>-39</v>
      </c>
      <c r="L75" s="70">
        <v>68</v>
      </c>
      <c r="M75" s="70">
        <v>126</v>
      </c>
      <c r="N75" s="99">
        <f t="shared" si="7"/>
        <v>-58</v>
      </c>
      <c r="O75" s="70">
        <v>68</v>
      </c>
      <c r="P75" s="84">
        <v>0.47</v>
      </c>
      <c r="Q75" s="138">
        <v>16</v>
      </c>
      <c r="R75" s="138">
        <v>15</v>
      </c>
      <c r="S75" s="139">
        <v>0</v>
      </c>
      <c r="T75" s="70">
        <v>0</v>
      </c>
      <c r="U75" s="70">
        <v>0</v>
      </c>
      <c r="V75" s="70">
        <v>0</v>
      </c>
      <c r="W75" s="70">
        <v>0</v>
      </c>
      <c r="X75" s="70">
        <v>0</v>
      </c>
      <c r="Y75" s="139">
        <v>241</v>
      </c>
      <c r="Z75" s="70">
        <v>1038</v>
      </c>
      <c r="AA75" s="70">
        <v>10</v>
      </c>
      <c r="AB75" s="70">
        <v>60</v>
      </c>
      <c r="AC75" s="70">
        <v>548</v>
      </c>
      <c r="AD75" s="70">
        <v>3</v>
      </c>
      <c r="AE75" s="139">
        <v>0</v>
      </c>
      <c r="AF75" s="70">
        <v>0</v>
      </c>
      <c r="AG75" s="141">
        <v>0</v>
      </c>
      <c r="AH75" s="70">
        <v>1</v>
      </c>
      <c r="AI75" s="142">
        <v>0</v>
      </c>
      <c r="AJ75" s="143">
        <f t="shared" si="8"/>
        <v>236.60000000000002</v>
      </c>
      <c r="AK75" s="152">
        <f t="shared" si="9"/>
        <v>14.787500000000001</v>
      </c>
    </row>
    <row r="76" spans="1:37" x14ac:dyDescent="0.3">
      <c r="A76" s="80" t="s">
        <v>260</v>
      </c>
      <c r="B76" s="50" t="s">
        <v>44</v>
      </c>
      <c r="C76" s="50" t="s">
        <v>35</v>
      </c>
      <c r="D76" s="50">
        <v>7</v>
      </c>
      <c r="E76" s="53"/>
      <c r="F76" s="53"/>
      <c r="G76" s="70">
        <v>67</v>
      </c>
      <c r="H76" s="99">
        <f t="shared" si="5"/>
        <v>5</v>
      </c>
      <c r="I76" s="70">
        <v>72</v>
      </c>
      <c r="J76" s="70">
        <v>60</v>
      </c>
      <c r="K76" s="99">
        <f t="shared" si="6"/>
        <v>16</v>
      </c>
      <c r="L76" s="70">
        <v>76</v>
      </c>
      <c r="M76" s="70">
        <v>67</v>
      </c>
      <c r="N76" s="99">
        <f t="shared" si="7"/>
        <v>3</v>
      </c>
      <c r="O76" s="70">
        <v>70</v>
      </c>
      <c r="P76" s="84">
        <v>0.96</v>
      </c>
      <c r="Q76" s="138">
        <v>13</v>
      </c>
      <c r="R76" s="138">
        <v>10</v>
      </c>
      <c r="S76" s="139">
        <v>203</v>
      </c>
      <c r="T76" s="70">
        <v>114</v>
      </c>
      <c r="U76" s="70">
        <v>2891</v>
      </c>
      <c r="V76" s="70">
        <v>27</v>
      </c>
      <c r="W76" s="70">
        <v>2</v>
      </c>
      <c r="X76" s="70">
        <v>28</v>
      </c>
      <c r="Y76" s="139">
        <v>57</v>
      </c>
      <c r="Z76" s="70">
        <v>221</v>
      </c>
      <c r="AA76" s="70">
        <v>3</v>
      </c>
      <c r="AB76" s="70">
        <v>0</v>
      </c>
      <c r="AC76" s="70">
        <v>0</v>
      </c>
      <c r="AD76" s="70">
        <v>0</v>
      </c>
      <c r="AE76" s="139">
        <v>0</v>
      </c>
      <c r="AF76" s="70">
        <v>0</v>
      </c>
      <c r="AG76" s="141">
        <v>2</v>
      </c>
      <c r="AH76" s="70">
        <v>4</v>
      </c>
      <c r="AI76" s="142">
        <v>2</v>
      </c>
      <c r="AJ76" s="143">
        <f t="shared" si="8"/>
        <v>261.74</v>
      </c>
      <c r="AK76" s="152">
        <f t="shared" si="9"/>
        <v>20.133846153846154</v>
      </c>
    </row>
    <row r="77" spans="1:37" x14ac:dyDescent="0.3">
      <c r="A77" s="80" t="s">
        <v>261</v>
      </c>
      <c r="B77" s="50" t="s">
        <v>43</v>
      </c>
      <c r="C77" s="50" t="s">
        <v>28</v>
      </c>
      <c r="D77" s="50">
        <v>9</v>
      </c>
      <c r="E77" s="53"/>
      <c r="F77" s="53"/>
      <c r="G77" s="70">
        <v>82</v>
      </c>
      <c r="H77" s="99">
        <f t="shared" si="5"/>
        <v>-9</v>
      </c>
      <c r="I77" s="70">
        <v>73</v>
      </c>
      <c r="J77" s="70">
        <v>82</v>
      </c>
      <c r="K77" s="99">
        <f t="shared" si="6"/>
        <v>-9</v>
      </c>
      <c r="L77" s="70">
        <v>73</v>
      </c>
      <c r="M77" s="70">
        <v>82</v>
      </c>
      <c r="N77" s="99">
        <f t="shared" si="7"/>
        <v>-15</v>
      </c>
      <c r="O77" s="70">
        <v>67</v>
      </c>
      <c r="P77" s="84">
        <v>0.91</v>
      </c>
      <c r="Q77" s="138">
        <v>16</v>
      </c>
      <c r="R77" s="138">
        <v>13</v>
      </c>
      <c r="S77" s="139">
        <v>0</v>
      </c>
      <c r="T77" s="70">
        <v>0</v>
      </c>
      <c r="U77" s="70">
        <v>0</v>
      </c>
      <c r="V77" s="70">
        <v>0</v>
      </c>
      <c r="W77" s="70">
        <v>0</v>
      </c>
      <c r="X77" s="70">
        <v>0</v>
      </c>
      <c r="Y77" s="139">
        <v>3</v>
      </c>
      <c r="Z77" s="70">
        <v>31</v>
      </c>
      <c r="AA77" s="70">
        <v>0</v>
      </c>
      <c r="AB77" s="70">
        <v>64</v>
      </c>
      <c r="AC77" s="70">
        <v>898</v>
      </c>
      <c r="AD77" s="70">
        <v>5</v>
      </c>
      <c r="AE77" s="139">
        <v>642</v>
      </c>
      <c r="AF77" s="70">
        <v>0</v>
      </c>
      <c r="AG77" s="141">
        <v>0</v>
      </c>
      <c r="AH77" s="70">
        <v>1</v>
      </c>
      <c r="AI77" s="142">
        <v>0</v>
      </c>
      <c r="AJ77" s="143">
        <f t="shared" si="8"/>
        <v>122.89999999999999</v>
      </c>
      <c r="AK77" s="152">
        <f t="shared" si="9"/>
        <v>7.6812499999999995</v>
      </c>
    </row>
    <row r="78" spans="1:37" x14ac:dyDescent="0.3">
      <c r="A78" s="80" t="s">
        <v>262</v>
      </c>
      <c r="B78" s="50" t="s">
        <v>44</v>
      </c>
      <c r="C78" s="50" t="s">
        <v>33</v>
      </c>
      <c r="D78" s="50">
        <v>11</v>
      </c>
      <c r="E78" s="53"/>
      <c r="F78" s="53"/>
      <c r="G78" s="70">
        <v>68</v>
      </c>
      <c r="H78" s="99">
        <f t="shared" si="5"/>
        <v>6</v>
      </c>
      <c r="I78" s="70">
        <v>74</v>
      </c>
      <c r="J78" s="70">
        <v>84</v>
      </c>
      <c r="K78" s="99">
        <f t="shared" si="6"/>
        <v>-9</v>
      </c>
      <c r="L78" s="70">
        <v>75</v>
      </c>
      <c r="M78" s="70">
        <v>62</v>
      </c>
      <c r="N78" s="99">
        <f t="shared" si="7"/>
        <v>11</v>
      </c>
      <c r="O78" s="70">
        <v>73</v>
      </c>
      <c r="P78" s="84">
        <v>0.94</v>
      </c>
      <c r="Q78" s="138">
        <v>15</v>
      </c>
      <c r="R78" s="138">
        <v>15</v>
      </c>
      <c r="S78" s="139">
        <v>342</v>
      </c>
      <c r="T78" s="70">
        <v>193</v>
      </c>
      <c r="U78" s="70">
        <v>3828</v>
      </c>
      <c r="V78" s="70">
        <v>31</v>
      </c>
      <c r="W78" s="70">
        <v>10</v>
      </c>
      <c r="X78" s="70">
        <v>35</v>
      </c>
      <c r="Y78" s="139">
        <v>20</v>
      </c>
      <c r="Z78" s="70">
        <v>38</v>
      </c>
      <c r="AA78" s="70">
        <v>0</v>
      </c>
      <c r="AB78" s="70">
        <v>0</v>
      </c>
      <c r="AC78" s="70">
        <v>0</v>
      </c>
      <c r="AD78" s="70">
        <v>0</v>
      </c>
      <c r="AE78" s="139">
        <v>0</v>
      </c>
      <c r="AF78" s="70">
        <v>0</v>
      </c>
      <c r="AG78" s="141">
        <v>1</v>
      </c>
      <c r="AH78" s="70">
        <v>4</v>
      </c>
      <c r="AI78" s="142">
        <v>1</v>
      </c>
      <c r="AJ78" s="143">
        <f t="shared" si="8"/>
        <v>270.92</v>
      </c>
      <c r="AK78" s="152">
        <f t="shared" si="9"/>
        <v>18.061333333333334</v>
      </c>
    </row>
    <row r="79" spans="1:37" x14ac:dyDescent="0.3">
      <c r="A79" s="80" t="s">
        <v>263</v>
      </c>
      <c r="B79" s="50" t="s">
        <v>42</v>
      </c>
      <c r="C79" s="50" t="s">
        <v>15</v>
      </c>
      <c r="D79" s="50">
        <v>9</v>
      </c>
      <c r="E79" s="53"/>
      <c r="F79" s="53"/>
      <c r="G79" s="70">
        <v>87</v>
      </c>
      <c r="H79" s="99">
        <f t="shared" si="5"/>
        <v>-12</v>
      </c>
      <c r="I79" s="70">
        <v>75</v>
      </c>
      <c r="J79" s="70">
        <v>85</v>
      </c>
      <c r="K79" s="99">
        <f t="shared" si="6"/>
        <v>10</v>
      </c>
      <c r="L79" s="70">
        <v>95</v>
      </c>
      <c r="M79" s="70">
        <v>76</v>
      </c>
      <c r="N79" s="99">
        <f t="shared" si="7"/>
        <v>10</v>
      </c>
      <c r="O79" s="70">
        <v>86</v>
      </c>
      <c r="P79" s="84">
        <v>0.69</v>
      </c>
      <c r="Q79" s="138">
        <v>12</v>
      </c>
      <c r="R79" s="138">
        <v>12</v>
      </c>
      <c r="S79" s="139">
        <v>0</v>
      </c>
      <c r="T79" s="70">
        <v>0</v>
      </c>
      <c r="U79" s="70">
        <v>0</v>
      </c>
      <c r="V79" s="70">
        <v>0</v>
      </c>
      <c r="W79" s="70">
        <v>0</v>
      </c>
      <c r="X79" s="70">
        <v>0</v>
      </c>
      <c r="Y79" s="139">
        <v>157</v>
      </c>
      <c r="Z79" s="70">
        <v>543</v>
      </c>
      <c r="AA79" s="70">
        <v>6</v>
      </c>
      <c r="AB79" s="70">
        <v>33</v>
      </c>
      <c r="AC79" s="70">
        <v>191</v>
      </c>
      <c r="AD79" s="70">
        <v>1</v>
      </c>
      <c r="AE79" s="139">
        <v>0</v>
      </c>
      <c r="AF79" s="70">
        <v>0</v>
      </c>
      <c r="AG79" s="141">
        <v>0</v>
      </c>
      <c r="AH79" s="70">
        <v>0</v>
      </c>
      <c r="AI79" s="142">
        <v>0</v>
      </c>
      <c r="AJ79" s="143">
        <f t="shared" si="8"/>
        <v>115.4</v>
      </c>
      <c r="AK79" s="152">
        <f t="shared" si="9"/>
        <v>9.6166666666666671</v>
      </c>
    </row>
    <row r="80" spans="1:37" x14ac:dyDescent="0.3">
      <c r="A80" s="80" t="s">
        <v>264</v>
      </c>
      <c r="B80" s="50" t="s">
        <v>45</v>
      </c>
      <c r="C80" s="50" t="s">
        <v>33</v>
      </c>
      <c r="D80" s="50">
        <v>11</v>
      </c>
      <c r="E80" s="53"/>
      <c r="F80" s="53"/>
      <c r="G80" s="70">
        <v>90</v>
      </c>
      <c r="H80" s="99">
        <f t="shared" si="5"/>
        <v>-14</v>
      </c>
      <c r="I80" s="70">
        <v>76</v>
      </c>
      <c r="J80" s="70">
        <v>55</v>
      </c>
      <c r="K80" s="99">
        <f t="shared" si="6"/>
        <v>6</v>
      </c>
      <c r="L80" s="70">
        <v>61</v>
      </c>
      <c r="M80" s="70">
        <v>88</v>
      </c>
      <c r="N80" s="99">
        <f t="shared" si="7"/>
        <v>-31</v>
      </c>
      <c r="O80" s="70">
        <v>57</v>
      </c>
      <c r="P80" s="84">
        <v>0.99</v>
      </c>
      <c r="Q80" s="138">
        <v>16</v>
      </c>
      <c r="R80" s="138">
        <v>16</v>
      </c>
      <c r="S80" s="139">
        <v>0</v>
      </c>
      <c r="T80" s="70">
        <v>0</v>
      </c>
      <c r="U80" s="70">
        <v>0</v>
      </c>
      <c r="V80" s="70">
        <v>0</v>
      </c>
      <c r="W80" s="70">
        <v>0</v>
      </c>
      <c r="X80" s="70">
        <v>0</v>
      </c>
      <c r="Y80" s="139">
        <v>0</v>
      </c>
      <c r="Z80" s="70">
        <v>0</v>
      </c>
      <c r="AA80" s="70">
        <v>0</v>
      </c>
      <c r="AB80" s="70">
        <v>73</v>
      </c>
      <c r="AC80" s="70">
        <v>851</v>
      </c>
      <c r="AD80" s="70">
        <v>8</v>
      </c>
      <c r="AE80" s="139">
        <v>0</v>
      </c>
      <c r="AF80" s="70">
        <v>0</v>
      </c>
      <c r="AG80" s="141">
        <v>0</v>
      </c>
      <c r="AH80" s="70">
        <v>0</v>
      </c>
      <c r="AI80" s="142">
        <v>0</v>
      </c>
      <c r="AJ80" s="143">
        <f t="shared" si="8"/>
        <v>133.1</v>
      </c>
      <c r="AK80" s="152">
        <f t="shared" si="9"/>
        <v>8.3187499999999996</v>
      </c>
    </row>
    <row r="81" spans="1:37" x14ac:dyDescent="0.3">
      <c r="A81" s="80" t="s">
        <v>265</v>
      </c>
      <c r="B81" s="50" t="s">
        <v>43</v>
      </c>
      <c r="C81" s="50" t="s">
        <v>12</v>
      </c>
      <c r="D81" s="50">
        <v>10</v>
      </c>
      <c r="E81" s="53" t="s">
        <v>431</v>
      </c>
      <c r="F81" s="53"/>
      <c r="G81" s="70">
        <v>85</v>
      </c>
      <c r="H81" s="99">
        <f t="shared" si="5"/>
        <v>-8</v>
      </c>
      <c r="I81" s="70">
        <v>77</v>
      </c>
      <c r="J81" s="70">
        <v>88</v>
      </c>
      <c r="K81" s="99">
        <f t="shared" si="6"/>
        <v>35</v>
      </c>
      <c r="L81" s="70">
        <v>123</v>
      </c>
      <c r="M81" s="70">
        <v>86</v>
      </c>
      <c r="N81" s="99">
        <f t="shared" si="7"/>
        <v>13</v>
      </c>
      <c r="O81" s="70">
        <v>99</v>
      </c>
      <c r="P81" s="84">
        <v>0.91</v>
      </c>
      <c r="Q81" s="138">
        <v>7</v>
      </c>
      <c r="R81" s="138">
        <v>7</v>
      </c>
      <c r="S81" s="139">
        <v>0</v>
      </c>
      <c r="T81" s="70">
        <v>0</v>
      </c>
      <c r="U81" s="70">
        <v>0</v>
      </c>
      <c r="V81" s="70">
        <v>0</v>
      </c>
      <c r="W81" s="70">
        <v>0</v>
      </c>
      <c r="X81" s="70">
        <v>0</v>
      </c>
      <c r="Y81" s="139">
        <v>1</v>
      </c>
      <c r="Z81" s="70">
        <v>5</v>
      </c>
      <c r="AA81" s="70">
        <v>0</v>
      </c>
      <c r="AB81" s="70">
        <v>38</v>
      </c>
      <c r="AC81" s="70">
        <v>503</v>
      </c>
      <c r="AD81" s="70">
        <v>2</v>
      </c>
      <c r="AE81" s="139">
        <v>0</v>
      </c>
      <c r="AF81" s="70">
        <v>0</v>
      </c>
      <c r="AG81" s="141">
        <v>1</v>
      </c>
      <c r="AH81" s="70">
        <v>0</v>
      </c>
      <c r="AI81" s="142">
        <v>0</v>
      </c>
      <c r="AJ81" s="143">
        <f t="shared" si="8"/>
        <v>64.8</v>
      </c>
      <c r="AK81" s="152">
        <f t="shared" si="9"/>
        <v>9.2571428571428562</v>
      </c>
    </row>
    <row r="82" spans="1:37" x14ac:dyDescent="0.3">
      <c r="A82" s="80" t="s">
        <v>266</v>
      </c>
      <c r="B82" s="50" t="s">
        <v>44</v>
      </c>
      <c r="C82" s="50" t="s">
        <v>23</v>
      </c>
      <c r="D82" s="50">
        <v>10</v>
      </c>
      <c r="E82" s="53"/>
      <c r="F82" s="53"/>
      <c r="G82" s="70">
        <v>92</v>
      </c>
      <c r="H82" s="99">
        <f t="shared" si="5"/>
        <v>-14</v>
      </c>
      <c r="I82" s="70">
        <v>78</v>
      </c>
      <c r="J82" s="70">
        <v>105</v>
      </c>
      <c r="K82" s="99">
        <f t="shared" si="6"/>
        <v>27</v>
      </c>
      <c r="L82" s="70">
        <v>132</v>
      </c>
      <c r="M82" s="70">
        <v>118</v>
      </c>
      <c r="N82" s="99">
        <f t="shared" si="7"/>
        <v>26</v>
      </c>
      <c r="O82" s="70">
        <v>144</v>
      </c>
      <c r="P82" s="84">
        <v>0.92</v>
      </c>
      <c r="Q82" s="138">
        <v>16</v>
      </c>
      <c r="R82" s="138">
        <v>16</v>
      </c>
      <c r="S82" s="139">
        <v>378</v>
      </c>
      <c r="T82" s="70">
        <v>166</v>
      </c>
      <c r="U82" s="70">
        <v>4478</v>
      </c>
      <c r="V82" s="70">
        <v>32</v>
      </c>
      <c r="W82" s="70">
        <v>11</v>
      </c>
      <c r="X82" s="70">
        <v>30</v>
      </c>
      <c r="Y82" s="139">
        <v>28</v>
      </c>
      <c r="Z82" s="70">
        <v>72</v>
      </c>
      <c r="AA82" s="70">
        <v>0</v>
      </c>
      <c r="AB82" s="70">
        <v>0</v>
      </c>
      <c r="AC82" s="70">
        <v>-9</v>
      </c>
      <c r="AD82" s="70">
        <v>0</v>
      </c>
      <c r="AE82" s="139">
        <v>0</v>
      </c>
      <c r="AF82" s="70">
        <v>0</v>
      </c>
      <c r="AG82" s="141">
        <v>0</v>
      </c>
      <c r="AH82" s="70">
        <v>3</v>
      </c>
      <c r="AI82" s="142">
        <v>2</v>
      </c>
      <c r="AJ82" s="143">
        <f t="shared" si="8"/>
        <v>298.42</v>
      </c>
      <c r="AK82" s="152">
        <f t="shared" si="9"/>
        <v>18.651250000000001</v>
      </c>
    </row>
    <row r="83" spans="1:37" x14ac:dyDescent="0.3">
      <c r="A83" s="80" t="s">
        <v>267</v>
      </c>
      <c r="B83" s="50" t="s">
        <v>45</v>
      </c>
      <c r="C83" s="50" t="s">
        <v>27</v>
      </c>
      <c r="D83" s="50">
        <v>12</v>
      </c>
      <c r="E83" s="53"/>
      <c r="F83" s="53"/>
      <c r="G83" s="70">
        <v>83</v>
      </c>
      <c r="H83" s="99">
        <f t="shared" si="5"/>
        <v>-4</v>
      </c>
      <c r="I83" s="70">
        <v>79</v>
      </c>
      <c r="J83" s="70">
        <v>72</v>
      </c>
      <c r="K83" s="99">
        <f t="shared" si="6"/>
        <v>7</v>
      </c>
      <c r="L83" s="70">
        <v>79</v>
      </c>
      <c r="M83" s="70">
        <v>70</v>
      </c>
      <c r="N83" s="99">
        <f t="shared" si="7"/>
        <v>9</v>
      </c>
      <c r="O83" s="70">
        <v>79</v>
      </c>
      <c r="P83" s="84">
        <v>0.98</v>
      </c>
      <c r="Q83" s="138">
        <v>16</v>
      </c>
      <c r="R83" s="138">
        <v>16</v>
      </c>
      <c r="S83" s="139">
        <v>0</v>
      </c>
      <c r="T83" s="70">
        <v>0</v>
      </c>
      <c r="U83" s="70">
        <v>0</v>
      </c>
      <c r="V83" s="70">
        <v>0</v>
      </c>
      <c r="W83" s="70">
        <v>0</v>
      </c>
      <c r="X83" s="70">
        <v>0</v>
      </c>
      <c r="Y83" s="139">
        <v>0</v>
      </c>
      <c r="Z83" s="70">
        <v>0</v>
      </c>
      <c r="AA83" s="70">
        <v>0</v>
      </c>
      <c r="AB83" s="70">
        <v>73</v>
      </c>
      <c r="AC83" s="70">
        <v>816</v>
      </c>
      <c r="AD83" s="70">
        <v>6</v>
      </c>
      <c r="AE83" s="139">
        <v>0</v>
      </c>
      <c r="AF83" s="70">
        <v>0</v>
      </c>
      <c r="AG83" s="141">
        <v>0</v>
      </c>
      <c r="AH83" s="70">
        <v>0</v>
      </c>
      <c r="AI83" s="142">
        <v>0</v>
      </c>
      <c r="AJ83" s="143">
        <f t="shared" si="8"/>
        <v>117.6</v>
      </c>
      <c r="AK83" s="152">
        <f t="shared" si="9"/>
        <v>7.35</v>
      </c>
    </row>
    <row r="84" spans="1:37" x14ac:dyDescent="0.3">
      <c r="A84" s="80" t="s">
        <v>268</v>
      </c>
      <c r="B84" s="50" t="s">
        <v>43</v>
      </c>
      <c r="C84" s="50" t="s">
        <v>33</v>
      </c>
      <c r="D84" s="50">
        <v>11</v>
      </c>
      <c r="E84" s="53"/>
      <c r="F84" s="53"/>
      <c r="G84" s="70">
        <v>65</v>
      </c>
      <c r="H84" s="99">
        <f t="shared" si="5"/>
        <v>15</v>
      </c>
      <c r="I84" s="70">
        <v>80</v>
      </c>
      <c r="J84" s="70">
        <v>92</v>
      </c>
      <c r="K84" s="99">
        <f t="shared" si="6"/>
        <v>-7</v>
      </c>
      <c r="L84" s="70">
        <v>85</v>
      </c>
      <c r="M84" s="70">
        <v>87</v>
      </c>
      <c r="N84" s="99">
        <f t="shared" si="7"/>
        <v>-5</v>
      </c>
      <c r="O84" s="70">
        <v>82</v>
      </c>
      <c r="P84" s="84">
        <v>0.91</v>
      </c>
      <c r="Q84" s="138">
        <v>16</v>
      </c>
      <c r="R84" s="138">
        <v>8</v>
      </c>
      <c r="S84" s="139">
        <v>0</v>
      </c>
      <c r="T84" s="70">
        <v>0</v>
      </c>
      <c r="U84" s="70">
        <v>0</v>
      </c>
      <c r="V84" s="70">
        <v>0</v>
      </c>
      <c r="W84" s="70">
        <v>0</v>
      </c>
      <c r="X84" s="70">
        <v>0</v>
      </c>
      <c r="Y84" s="139">
        <v>3</v>
      </c>
      <c r="Z84" s="70">
        <v>4</v>
      </c>
      <c r="AA84" s="70">
        <v>0</v>
      </c>
      <c r="AB84" s="70">
        <v>44</v>
      </c>
      <c r="AC84" s="70">
        <v>736</v>
      </c>
      <c r="AD84" s="70">
        <v>5</v>
      </c>
      <c r="AE84" s="139">
        <v>142</v>
      </c>
      <c r="AF84" s="70">
        <v>0</v>
      </c>
      <c r="AG84" s="141">
        <v>1</v>
      </c>
      <c r="AH84" s="70">
        <v>1</v>
      </c>
      <c r="AI84" s="142">
        <v>2</v>
      </c>
      <c r="AJ84" s="143">
        <f t="shared" si="8"/>
        <v>102</v>
      </c>
      <c r="AK84" s="152">
        <f t="shared" si="9"/>
        <v>6.375</v>
      </c>
    </row>
    <row r="85" spans="1:37" x14ac:dyDescent="0.3">
      <c r="A85" s="80" t="s">
        <v>269</v>
      </c>
      <c r="B85" s="50" t="s">
        <v>43</v>
      </c>
      <c r="C85" s="50" t="s">
        <v>30</v>
      </c>
      <c r="D85" s="50">
        <v>6</v>
      </c>
      <c r="E85" s="53"/>
      <c r="F85" s="53"/>
      <c r="G85" s="70">
        <v>74</v>
      </c>
      <c r="H85" s="99">
        <f t="shared" si="5"/>
        <v>7</v>
      </c>
      <c r="I85" s="70">
        <v>81</v>
      </c>
      <c r="J85" s="70">
        <v>76</v>
      </c>
      <c r="K85" s="99">
        <f t="shared" si="6"/>
        <v>-14</v>
      </c>
      <c r="L85" s="70">
        <v>62</v>
      </c>
      <c r="M85" s="70">
        <v>59</v>
      </c>
      <c r="N85" s="99">
        <f t="shared" si="7"/>
        <v>241</v>
      </c>
      <c r="O85" s="70">
        <v>300</v>
      </c>
      <c r="P85" s="84">
        <v>0.93</v>
      </c>
      <c r="Q85" s="138">
        <v>15</v>
      </c>
      <c r="R85" s="138">
        <v>11</v>
      </c>
      <c r="S85" s="139">
        <v>0</v>
      </c>
      <c r="T85" s="70">
        <v>0</v>
      </c>
      <c r="U85" s="70">
        <v>0</v>
      </c>
      <c r="V85" s="70">
        <v>0</v>
      </c>
      <c r="W85" s="70">
        <v>0</v>
      </c>
      <c r="X85" s="70">
        <v>0</v>
      </c>
      <c r="Y85" s="139">
        <v>0</v>
      </c>
      <c r="Z85" s="70">
        <v>0</v>
      </c>
      <c r="AA85" s="70">
        <v>0</v>
      </c>
      <c r="AB85" s="70">
        <v>75</v>
      </c>
      <c r="AC85" s="70">
        <v>943</v>
      </c>
      <c r="AD85" s="70">
        <v>5</v>
      </c>
      <c r="AE85" s="139">
        <v>0</v>
      </c>
      <c r="AF85" s="70">
        <v>0</v>
      </c>
      <c r="AG85" s="141">
        <v>0</v>
      </c>
      <c r="AH85" s="70">
        <v>0</v>
      </c>
      <c r="AI85" s="142">
        <v>0</v>
      </c>
      <c r="AJ85" s="143">
        <f t="shared" si="8"/>
        <v>124.3</v>
      </c>
      <c r="AK85" s="152">
        <f t="shared" si="9"/>
        <v>8.2866666666666671</v>
      </c>
    </row>
    <row r="86" spans="1:37" x14ac:dyDescent="0.3">
      <c r="A86" s="80" t="s">
        <v>270</v>
      </c>
      <c r="B86" s="50" t="s">
        <v>43</v>
      </c>
      <c r="C86" s="50" t="s">
        <v>24</v>
      </c>
      <c r="D86" s="50">
        <v>11</v>
      </c>
      <c r="E86" s="53"/>
      <c r="F86" s="53"/>
      <c r="G86" s="70">
        <v>77</v>
      </c>
      <c r="H86" s="99">
        <f t="shared" si="5"/>
        <v>5</v>
      </c>
      <c r="I86" s="70">
        <v>82</v>
      </c>
      <c r="J86" s="70">
        <v>94</v>
      </c>
      <c r="K86" s="99">
        <f t="shared" si="6"/>
        <v>-14</v>
      </c>
      <c r="L86" s="70">
        <v>80</v>
      </c>
      <c r="M86" s="70">
        <v>80</v>
      </c>
      <c r="N86" s="99">
        <f t="shared" si="7"/>
        <v>-4</v>
      </c>
      <c r="O86" s="70">
        <v>76</v>
      </c>
      <c r="P86" s="84">
        <v>0.93</v>
      </c>
      <c r="Q86" s="138">
        <v>16</v>
      </c>
      <c r="R86" s="138">
        <v>16</v>
      </c>
      <c r="S86" s="139">
        <v>0</v>
      </c>
      <c r="T86" s="70">
        <v>0</v>
      </c>
      <c r="U86" s="70">
        <v>0</v>
      </c>
      <c r="V86" s="70">
        <v>0</v>
      </c>
      <c r="W86" s="70">
        <v>0</v>
      </c>
      <c r="X86" s="70">
        <v>0</v>
      </c>
      <c r="Y86" s="139">
        <v>0</v>
      </c>
      <c r="Z86" s="70">
        <v>0</v>
      </c>
      <c r="AA86" s="70">
        <v>0</v>
      </c>
      <c r="AB86" s="70">
        <v>87</v>
      </c>
      <c r="AC86" s="70">
        <v>1288</v>
      </c>
      <c r="AD86" s="70">
        <v>11</v>
      </c>
      <c r="AE86" s="139">
        <v>2</v>
      </c>
      <c r="AF86" s="70">
        <v>0</v>
      </c>
      <c r="AG86" s="141">
        <v>0</v>
      </c>
      <c r="AH86" s="70">
        <v>2</v>
      </c>
      <c r="AI86" s="142">
        <v>1</v>
      </c>
      <c r="AJ86" s="143">
        <f t="shared" si="8"/>
        <v>192.8</v>
      </c>
      <c r="AK86" s="152">
        <f t="shared" si="9"/>
        <v>12.05</v>
      </c>
    </row>
    <row r="87" spans="1:37" x14ac:dyDescent="0.3">
      <c r="A87" s="80" t="s">
        <v>271</v>
      </c>
      <c r="B87" s="50" t="s">
        <v>44</v>
      </c>
      <c r="C87" s="50" t="s">
        <v>39</v>
      </c>
      <c r="D87" s="50">
        <v>4</v>
      </c>
      <c r="E87" s="53"/>
      <c r="F87" s="53"/>
      <c r="G87" s="70">
        <v>91</v>
      </c>
      <c r="H87" s="99">
        <f t="shared" si="5"/>
        <v>-8</v>
      </c>
      <c r="I87" s="70">
        <v>83</v>
      </c>
      <c r="J87" s="70">
        <v>95</v>
      </c>
      <c r="K87" s="99">
        <f t="shared" si="6"/>
        <v>-18</v>
      </c>
      <c r="L87" s="70">
        <v>77</v>
      </c>
      <c r="M87" s="70">
        <v>105</v>
      </c>
      <c r="N87" s="99">
        <f t="shared" si="7"/>
        <v>-22</v>
      </c>
      <c r="O87" s="70">
        <v>83</v>
      </c>
      <c r="P87" s="84">
        <v>0.94</v>
      </c>
      <c r="Q87" s="138">
        <v>16</v>
      </c>
      <c r="R87" s="138">
        <v>16</v>
      </c>
      <c r="S87" s="139">
        <v>257</v>
      </c>
      <c r="T87" s="70">
        <v>150</v>
      </c>
      <c r="U87" s="70">
        <v>3357</v>
      </c>
      <c r="V87" s="70">
        <v>26</v>
      </c>
      <c r="W87" s="70">
        <v>9</v>
      </c>
      <c r="X87" s="70">
        <v>44</v>
      </c>
      <c r="Y87" s="139">
        <v>96</v>
      </c>
      <c r="Z87" s="70">
        <v>539</v>
      </c>
      <c r="AA87" s="70">
        <v>1</v>
      </c>
      <c r="AB87" s="70">
        <v>0</v>
      </c>
      <c r="AC87" s="70">
        <v>0</v>
      </c>
      <c r="AD87" s="70">
        <v>0</v>
      </c>
      <c r="AE87" s="139">
        <v>0</v>
      </c>
      <c r="AF87" s="70">
        <v>0</v>
      </c>
      <c r="AG87" s="141">
        <v>0</v>
      </c>
      <c r="AH87" s="70">
        <v>10</v>
      </c>
      <c r="AI87" s="142">
        <v>5</v>
      </c>
      <c r="AJ87" s="143">
        <f t="shared" si="8"/>
        <v>279.18</v>
      </c>
      <c r="AK87" s="152">
        <f t="shared" si="9"/>
        <v>17.44875</v>
      </c>
    </row>
    <row r="88" spans="1:37" x14ac:dyDescent="0.3">
      <c r="A88" s="80" t="s">
        <v>272</v>
      </c>
      <c r="B88" s="50" t="s">
        <v>42</v>
      </c>
      <c r="C88" s="50" t="s">
        <v>30</v>
      </c>
      <c r="D88" s="50">
        <v>6</v>
      </c>
      <c r="E88" s="53"/>
      <c r="F88" s="53"/>
      <c r="G88" s="70">
        <v>100</v>
      </c>
      <c r="H88" s="99">
        <f t="shared" si="5"/>
        <v>-16</v>
      </c>
      <c r="I88" s="70">
        <v>84</v>
      </c>
      <c r="J88" s="70">
        <v>90</v>
      </c>
      <c r="K88" s="99">
        <f t="shared" si="6"/>
        <v>11</v>
      </c>
      <c r="L88" s="70">
        <v>101</v>
      </c>
      <c r="M88" s="70">
        <v>71</v>
      </c>
      <c r="N88" s="99">
        <f t="shared" si="7"/>
        <v>25</v>
      </c>
      <c r="O88" s="70">
        <v>96</v>
      </c>
      <c r="P88" s="84">
        <v>0.7</v>
      </c>
      <c r="Q88" s="138">
        <v>16</v>
      </c>
      <c r="R88" s="138">
        <v>9</v>
      </c>
      <c r="S88" s="139">
        <v>0</v>
      </c>
      <c r="T88" s="70">
        <v>0</v>
      </c>
      <c r="U88" s="70">
        <v>0</v>
      </c>
      <c r="V88" s="70">
        <v>0</v>
      </c>
      <c r="W88" s="70">
        <v>0</v>
      </c>
      <c r="X88" s="70">
        <v>0</v>
      </c>
      <c r="Y88" s="139">
        <v>147</v>
      </c>
      <c r="Z88" s="70">
        <v>549</v>
      </c>
      <c r="AA88" s="70">
        <v>2</v>
      </c>
      <c r="AB88" s="70">
        <v>77</v>
      </c>
      <c r="AC88" s="70">
        <v>513</v>
      </c>
      <c r="AD88" s="70">
        <v>3</v>
      </c>
      <c r="AE88" s="139">
        <v>12</v>
      </c>
      <c r="AF88" s="70">
        <v>0</v>
      </c>
      <c r="AG88" s="141">
        <v>0</v>
      </c>
      <c r="AH88" s="70">
        <v>1</v>
      </c>
      <c r="AI88" s="142">
        <v>1</v>
      </c>
      <c r="AJ88" s="143">
        <f t="shared" si="8"/>
        <v>134.19999999999999</v>
      </c>
      <c r="AK88" s="152">
        <f t="shared" si="9"/>
        <v>8.3874999999999993</v>
      </c>
    </row>
    <row r="89" spans="1:37" x14ac:dyDescent="0.3">
      <c r="A89" s="80" t="s">
        <v>273</v>
      </c>
      <c r="B89" s="50" t="s">
        <v>42</v>
      </c>
      <c r="C89" s="50" t="s">
        <v>12</v>
      </c>
      <c r="D89" s="50">
        <v>10</v>
      </c>
      <c r="E89" s="53"/>
      <c r="F89" s="53"/>
      <c r="G89" s="70">
        <v>66</v>
      </c>
      <c r="H89" s="99">
        <f t="shared" si="5"/>
        <v>19</v>
      </c>
      <c r="I89" s="70">
        <v>85</v>
      </c>
      <c r="J89" s="70">
        <v>69</v>
      </c>
      <c r="K89" s="99">
        <f t="shared" si="6"/>
        <v>15</v>
      </c>
      <c r="L89" s="70">
        <v>84</v>
      </c>
      <c r="M89" s="70">
        <v>74</v>
      </c>
      <c r="N89" s="99">
        <f t="shared" si="7"/>
        <v>226</v>
      </c>
      <c r="O89" s="70">
        <v>300</v>
      </c>
      <c r="P89" s="84">
        <v>0.9</v>
      </c>
      <c r="Q89" s="138">
        <v>16</v>
      </c>
      <c r="R89" s="138">
        <v>10</v>
      </c>
      <c r="S89" s="139">
        <v>0</v>
      </c>
      <c r="T89" s="70">
        <v>0</v>
      </c>
      <c r="U89" s="70">
        <v>0</v>
      </c>
      <c r="V89" s="70">
        <v>0</v>
      </c>
      <c r="W89" s="70">
        <v>0</v>
      </c>
      <c r="X89" s="70">
        <v>0</v>
      </c>
      <c r="Y89" s="139">
        <v>188</v>
      </c>
      <c r="Z89" s="70">
        <v>563</v>
      </c>
      <c r="AA89" s="70">
        <v>3</v>
      </c>
      <c r="AB89" s="70">
        <v>35</v>
      </c>
      <c r="AC89" s="70">
        <v>316</v>
      </c>
      <c r="AD89" s="70">
        <v>1</v>
      </c>
      <c r="AE89" s="139">
        <v>0</v>
      </c>
      <c r="AF89" s="70">
        <v>0</v>
      </c>
      <c r="AG89" s="141">
        <v>0</v>
      </c>
      <c r="AH89" s="70">
        <v>2</v>
      </c>
      <c r="AI89" s="142">
        <v>1</v>
      </c>
      <c r="AJ89" s="143">
        <f t="shared" si="8"/>
        <v>109.9</v>
      </c>
      <c r="AK89" s="152">
        <f t="shared" si="9"/>
        <v>6.8687500000000004</v>
      </c>
    </row>
    <row r="90" spans="1:37" x14ac:dyDescent="0.3">
      <c r="A90" s="80" t="s">
        <v>384</v>
      </c>
      <c r="B90" s="50" t="s">
        <v>42</v>
      </c>
      <c r="C90" s="50" t="s">
        <v>10</v>
      </c>
      <c r="D90" s="50">
        <v>5</v>
      </c>
      <c r="E90" s="53"/>
      <c r="F90" s="53"/>
      <c r="G90" s="70">
        <v>78</v>
      </c>
      <c r="H90" s="99">
        <f t="shared" si="5"/>
        <v>8</v>
      </c>
      <c r="I90" s="70">
        <v>86</v>
      </c>
      <c r="J90" s="70">
        <v>89</v>
      </c>
      <c r="K90" s="99">
        <f t="shared" si="6"/>
        <v>-8</v>
      </c>
      <c r="L90" s="70">
        <v>81</v>
      </c>
      <c r="M90" s="70">
        <v>69</v>
      </c>
      <c r="N90" s="99">
        <f t="shared" si="7"/>
        <v>15</v>
      </c>
      <c r="O90" s="70">
        <v>84</v>
      </c>
      <c r="P90" s="84">
        <v>0.75</v>
      </c>
      <c r="Q90" s="138">
        <v>15</v>
      </c>
      <c r="R90" s="138">
        <v>15</v>
      </c>
      <c r="S90" s="139">
        <v>1</v>
      </c>
      <c r="T90" s="70">
        <v>0</v>
      </c>
      <c r="U90" s="70">
        <v>8</v>
      </c>
      <c r="V90" s="70">
        <v>1</v>
      </c>
      <c r="W90" s="70">
        <v>0</v>
      </c>
      <c r="X90" s="70">
        <v>0</v>
      </c>
      <c r="Y90" s="139">
        <v>234</v>
      </c>
      <c r="Z90" s="70">
        <v>803</v>
      </c>
      <c r="AA90" s="70">
        <v>5</v>
      </c>
      <c r="AB90" s="70">
        <v>43</v>
      </c>
      <c r="AC90" s="70">
        <v>314</v>
      </c>
      <c r="AD90" s="70">
        <v>0</v>
      </c>
      <c r="AE90" s="139">
        <v>0</v>
      </c>
      <c r="AF90" s="70">
        <v>0</v>
      </c>
      <c r="AG90" s="141">
        <v>0</v>
      </c>
      <c r="AH90" s="70">
        <v>1</v>
      </c>
      <c r="AI90" s="142">
        <v>1</v>
      </c>
      <c r="AJ90" s="143">
        <f t="shared" si="8"/>
        <v>144.02000000000001</v>
      </c>
      <c r="AK90" s="152">
        <f t="shared" si="9"/>
        <v>9.6013333333333346</v>
      </c>
    </row>
    <row r="91" spans="1:37" x14ac:dyDescent="0.3">
      <c r="A91" s="80" t="s">
        <v>274</v>
      </c>
      <c r="B91" s="50" t="s">
        <v>44</v>
      </c>
      <c r="C91" s="50" t="s">
        <v>37</v>
      </c>
      <c r="D91" s="50">
        <v>9</v>
      </c>
      <c r="E91" s="53"/>
      <c r="F91" s="53"/>
      <c r="G91" s="70">
        <v>71</v>
      </c>
      <c r="H91" s="99">
        <f t="shared" si="5"/>
        <v>16</v>
      </c>
      <c r="I91" s="70">
        <v>87</v>
      </c>
      <c r="J91" s="70">
        <v>96</v>
      </c>
      <c r="K91" s="99">
        <f t="shared" si="6"/>
        <v>-9</v>
      </c>
      <c r="L91" s="70">
        <v>87</v>
      </c>
      <c r="M91" s="70">
        <v>83</v>
      </c>
      <c r="N91" s="99">
        <f t="shared" si="7"/>
        <v>5</v>
      </c>
      <c r="O91" s="70">
        <v>88</v>
      </c>
      <c r="P91" s="84">
        <v>0.93</v>
      </c>
      <c r="Q91" s="138">
        <v>11</v>
      </c>
      <c r="R91" s="138">
        <v>11</v>
      </c>
      <c r="S91" s="139">
        <v>224</v>
      </c>
      <c r="T91" s="70">
        <v>131</v>
      </c>
      <c r="U91" s="70">
        <v>2621</v>
      </c>
      <c r="V91" s="70">
        <v>19</v>
      </c>
      <c r="W91" s="70">
        <v>12</v>
      </c>
      <c r="X91" s="70">
        <v>19</v>
      </c>
      <c r="Y91" s="139">
        <v>23</v>
      </c>
      <c r="Z91" s="70">
        <v>118</v>
      </c>
      <c r="AA91" s="70">
        <v>0</v>
      </c>
      <c r="AB91" s="70">
        <v>0</v>
      </c>
      <c r="AC91" s="70">
        <v>0</v>
      </c>
      <c r="AD91" s="70">
        <v>0</v>
      </c>
      <c r="AE91" s="139">
        <v>0</v>
      </c>
      <c r="AF91" s="70">
        <v>0</v>
      </c>
      <c r="AG91" s="141">
        <v>3</v>
      </c>
      <c r="AH91" s="70">
        <v>5</v>
      </c>
      <c r="AI91" s="142">
        <v>3</v>
      </c>
      <c r="AJ91" s="143">
        <f t="shared" si="8"/>
        <v>180.64000000000001</v>
      </c>
      <c r="AK91" s="152">
        <f t="shared" si="9"/>
        <v>16.421818181818182</v>
      </c>
    </row>
    <row r="92" spans="1:37" x14ac:dyDescent="0.3">
      <c r="A92" s="80" t="s">
        <v>275</v>
      </c>
      <c r="B92" s="50" t="s">
        <v>44</v>
      </c>
      <c r="C92" s="50" t="s">
        <v>21</v>
      </c>
      <c r="D92" s="50">
        <v>8</v>
      </c>
      <c r="E92" s="53"/>
      <c r="F92" s="53"/>
      <c r="G92" s="70">
        <v>89</v>
      </c>
      <c r="H92" s="99">
        <f t="shared" si="5"/>
        <v>-1</v>
      </c>
      <c r="I92" s="70">
        <v>88</v>
      </c>
      <c r="J92" s="70">
        <v>73</v>
      </c>
      <c r="K92" s="99">
        <f t="shared" si="6"/>
        <v>1</v>
      </c>
      <c r="L92" s="70">
        <v>74</v>
      </c>
      <c r="M92" s="70">
        <v>89</v>
      </c>
      <c r="N92" s="99">
        <f t="shared" si="7"/>
        <v>211</v>
      </c>
      <c r="O92" s="70">
        <v>300</v>
      </c>
      <c r="P92" s="84">
        <v>0.94</v>
      </c>
      <c r="Q92" s="138">
        <v>16</v>
      </c>
      <c r="R92" s="138">
        <v>16</v>
      </c>
      <c r="S92" s="139">
        <v>243</v>
      </c>
      <c r="T92" s="70">
        <v>173</v>
      </c>
      <c r="U92" s="70">
        <v>3197</v>
      </c>
      <c r="V92" s="70">
        <v>21</v>
      </c>
      <c r="W92" s="70">
        <v>8</v>
      </c>
      <c r="X92" s="70">
        <v>39</v>
      </c>
      <c r="Y92" s="139">
        <v>92</v>
      </c>
      <c r="Z92" s="70">
        <v>524</v>
      </c>
      <c r="AA92" s="70">
        <v>4</v>
      </c>
      <c r="AB92" s="70">
        <v>0</v>
      </c>
      <c r="AC92" s="70">
        <v>0</v>
      </c>
      <c r="AD92" s="70">
        <v>0</v>
      </c>
      <c r="AE92" s="139">
        <v>0</v>
      </c>
      <c r="AF92" s="70">
        <v>0</v>
      </c>
      <c r="AG92" s="141">
        <v>0</v>
      </c>
      <c r="AH92" s="70">
        <v>6</v>
      </c>
      <c r="AI92" s="142">
        <v>4</v>
      </c>
      <c r="AJ92" s="143">
        <f t="shared" si="8"/>
        <v>272.27999999999997</v>
      </c>
      <c r="AK92" s="152">
        <f t="shared" si="9"/>
        <v>17.017499999999998</v>
      </c>
    </row>
    <row r="93" spans="1:37" x14ac:dyDescent="0.3">
      <c r="A93" s="80" t="s">
        <v>276</v>
      </c>
      <c r="B93" s="50" t="s">
        <v>43</v>
      </c>
      <c r="C93" s="50" t="s">
        <v>20</v>
      </c>
      <c r="D93" s="50">
        <v>11</v>
      </c>
      <c r="E93" s="53"/>
      <c r="F93" s="53"/>
      <c r="G93" s="70">
        <v>104</v>
      </c>
      <c r="H93" s="99">
        <f t="shared" si="5"/>
        <v>-15</v>
      </c>
      <c r="I93" s="70">
        <v>89</v>
      </c>
      <c r="J93" s="70">
        <v>126</v>
      </c>
      <c r="K93" s="99">
        <f t="shared" si="6"/>
        <v>-33</v>
      </c>
      <c r="L93" s="70">
        <v>93</v>
      </c>
      <c r="M93" s="70">
        <v>127</v>
      </c>
      <c r="N93" s="99">
        <f t="shared" si="7"/>
        <v>-42</v>
      </c>
      <c r="O93" s="70">
        <v>85</v>
      </c>
      <c r="P93" s="84">
        <v>0.79</v>
      </c>
      <c r="Q93" s="138">
        <v>13</v>
      </c>
      <c r="R93" s="138">
        <v>13</v>
      </c>
      <c r="S93" s="139">
        <v>0</v>
      </c>
      <c r="T93" s="70">
        <v>0</v>
      </c>
      <c r="U93" s="70">
        <v>0</v>
      </c>
      <c r="V93" s="70">
        <v>0</v>
      </c>
      <c r="W93" s="70">
        <v>0</v>
      </c>
      <c r="X93" s="70">
        <v>0</v>
      </c>
      <c r="Y93" s="139">
        <v>0</v>
      </c>
      <c r="Z93" s="70">
        <v>0</v>
      </c>
      <c r="AA93" s="70">
        <v>0</v>
      </c>
      <c r="AB93" s="70">
        <v>66</v>
      </c>
      <c r="AC93" s="70">
        <v>777</v>
      </c>
      <c r="AD93" s="70">
        <v>3</v>
      </c>
      <c r="AE93" s="139">
        <v>0</v>
      </c>
      <c r="AF93" s="70">
        <v>0</v>
      </c>
      <c r="AG93" s="141">
        <v>0</v>
      </c>
      <c r="AH93" s="70">
        <v>0</v>
      </c>
      <c r="AI93" s="142">
        <v>0</v>
      </c>
      <c r="AJ93" s="143">
        <f t="shared" si="8"/>
        <v>95.7</v>
      </c>
      <c r="AK93" s="152">
        <f t="shared" si="9"/>
        <v>7.361538461538462</v>
      </c>
    </row>
    <row r="94" spans="1:37" x14ac:dyDescent="0.3">
      <c r="A94" s="80" t="s">
        <v>277</v>
      </c>
      <c r="B94" s="50" t="s">
        <v>43</v>
      </c>
      <c r="C94" s="50" t="s">
        <v>11</v>
      </c>
      <c r="D94" s="50">
        <v>4</v>
      </c>
      <c r="E94" s="53"/>
      <c r="F94" s="53"/>
      <c r="G94" s="70">
        <v>94</v>
      </c>
      <c r="H94" s="99">
        <f t="shared" si="5"/>
        <v>-4</v>
      </c>
      <c r="I94" s="70">
        <v>90</v>
      </c>
      <c r="J94" s="70">
        <v>77</v>
      </c>
      <c r="K94" s="99">
        <f t="shared" si="6"/>
        <v>17</v>
      </c>
      <c r="L94" s="70">
        <v>94</v>
      </c>
      <c r="M94" s="70">
        <v>81</v>
      </c>
      <c r="N94" s="99">
        <f t="shared" si="7"/>
        <v>11</v>
      </c>
      <c r="O94" s="70">
        <v>92</v>
      </c>
      <c r="P94" s="84">
        <v>0.9</v>
      </c>
      <c r="Q94" s="138">
        <v>16</v>
      </c>
      <c r="R94" s="138">
        <v>10</v>
      </c>
      <c r="S94" s="139">
        <v>0</v>
      </c>
      <c r="T94" s="70">
        <v>0</v>
      </c>
      <c r="U94" s="70">
        <v>0</v>
      </c>
      <c r="V94" s="70">
        <v>0</v>
      </c>
      <c r="W94" s="70">
        <v>0</v>
      </c>
      <c r="X94" s="70">
        <v>0</v>
      </c>
      <c r="Y94" s="139">
        <v>1</v>
      </c>
      <c r="Z94" s="70">
        <v>25</v>
      </c>
      <c r="AA94" s="70">
        <v>0</v>
      </c>
      <c r="AB94" s="70">
        <v>67</v>
      </c>
      <c r="AC94" s="70">
        <v>740</v>
      </c>
      <c r="AD94" s="70">
        <v>6</v>
      </c>
      <c r="AE94" s="139">
        <v>268</v>
      </c>
      <c r="AF94" s="70">
        <v>0</v>
      </c>
      <c r="AG94" s="141">
        <v>1</v>
      </c>
      <c r="AH94" s="70">
        <v>1</v>
      </c>
      <c r="AI94" s="142">
        <v>0</v>
      </c>
      <c r="AJ94" s="143">
        <f t="shared" si="8"/>
        <v>114.5</v>
      </c>
      <c r="AK94" s="152">
        <f t="shared" si="9"/>
        <v>7.15625</v>
      </c>
    </row>
    <row r="95" spans="1:37" x14ac:dyDescent="0.3">
      <c r="A95" s="80" t="s">
        <v>278</v>
      </c>
      <c r="B95" s="50" t="s">
        <v>43</v>
      </c>
      <c r="C95" s="50" t="s">
        <v>32</v>
      </c>
      <c r="D95" s="50">
        <v>5</v>
      </c>
      <c r="E95" s="53"/>
      <c r="F95" s="53"/>
      <c r="G95" s="70">
        <v>69</v>
      </c>
      <c r="H95" s="99">
        <f t="shared" si="5"/>
        <v>22</v>
      </c>
      <c r="I95" s="70">
        <v>91</v>
      </c>
      <c r="J95" s="70">
        <v>78</v>
      </c>
      <c r="K95" s="99">
        <f t="shared" si="6"/>
        <v>5</v>
      </c>
      <c r="L95" s="70">
        <v>83</v>
      </c>
      <c r="M95" s="70">
        <v>56</v>
      </c>
      <c r="N95" s="99">
        <f t="shared" si="7"/>
        <v>25</v>
      </c>
      <c r="O95" s="70">
        <v>81</v>
      </c>
      <c r="P95" s="84">
        <v>0.92</v>
      </c>
      <c r="Q95" s="138">
        <v>16</v>
      </c>
      <c r="R95" s="138">
        <v>16</v>
      </c>
      <c r="S95" s="139">
        <v>0</v>
      </c>
      <c r="T95" s="70">
        <v>0</v>
      </c>
      <c r="U95" s="70">
        <v>0</v>
      </c>
      <c r="V95" s="70">
        <v>0</v>
      </c>
      <c r="W95" s="70">
        <v>0</v>
      </c>
      <c r="X95" s="70">
        <v>0</v>
      </c>
      <c r="Y95" s="139">
        <v>3</v>
      </c>
      <c r="Z95" s="70">
        <v>33</v>
      </c>
      <c r="AA95" s="70">
        <v>0</v>
      </c>
      <c r="AB95" s="70">
        <v>73</v>
      </c>
      <c r="AC95" s="70">
        <v>930</v>
      </c>
      <c r="AD95" s="70">
        <v>5</v>
      </c>
      <c r="AE95" s="139">
        <v>0</v>
      </c>
      <c r="AF95" s="70">
        <v>0</v>
      </c>
      <c r="AG95" s="141">
        <v>0</v>
      </c>
      <c r="AH95" s="70">
        <v>0</v>
      </c>
      <c r="AI95" s="142">
        <v>0</v>
      </c>
      <c r="AJ95" s="143">
        <f t="shared" si="8"/>
        <v>126.3</v>
      </c>
      <c r="AK95" s="152">
        <f t="shared" si="9"/>
        <v>7.8937499999999998</v>
      </c>
    </row>
    <row r="96" spans="1:37" x14ac:dyDescent="0.3">
      <c r="A96" s="80" t="s">
        <v>279</v>
      </c>
      <c r="B96" s="50" t="s">
        <v>42</v>
      </c>
      <c r="C96" s="50" t="s">
        <v>46</v>
      </c>
      <c r="D96" s="50">
        <v>4</v>
      </c>
      <c r="E96" s="53" t="s">
        <v>428</v>
      </c>
      <c r="F96" s="53"/>
      <c r="G96" s="70">
        <v>88</v>
      </c>
      <c r="H96" s="99">
        <f t="shared" si="5"/>
        <v>4</v>
      </c>
      <c r="I96" s="70">
        <v>92</v>
      </c>
      <c r="J96" s="70">
        <v>119</v>
      </c>
      <c r="K96" s="99">
        <f t="shared" si="6"/>
        <v>6</v>
      </c>
      <c r="L96" s="70">
        <v>125</v>
      </c>
      <c r="M96" s="70">
        <v>120</v>
      </c>
      <c r="N96" s="99">
        <f t="shared" si="7"/>
        <v>-10</v>
      </c>
      <c r="O96" s="70">
        <v>110</v>
      </c>
      <c r="P96" s="84">
        <v>0.41</v>
      </c>
      <c r="Q96" s="138">
        <v>0</v>
      </c>
      <c r="R96" s="138">
        <v>0</v>
      </c>
      <c r="S96" s="139" t="s">
        <v>410</v>
      </c>
      <c r="T96" s="70" t="s">
        <v>410</v>
      </c>
      <c r="U96" s="70" t="s">
        <v>410</v>
      </c>
      <c r="V96" s="70" t="s">
        <v>410</v>
      </c>
      <c r="W96" s="70" t="s">
        <v>410</v>
      </c>
      <c r="X96" s="70" t="s">
        <v>410</v>
      </c>
      <c r="Y96" s="139" t="s">
        <v>410</v>
      </c>
      <c r="Z96" s="70" t="s">
        <v>410</v>
      </c>
      <c r="AA96" s="70" t="s">
        <v>410</v>
      </c>
      <c r="AB96" s="70" t="s">
        <v>410</v>
      </c>
      <c r="AC96" s="70" t="s">
        <v>410</v>
      </c>
      <c r="AD96" s="70" t="s">
        <v>410</v>
      </c>
      <c r="AE96" s="139" t="s">
        <v>410</v>
      </c>
      <c r="AF96" s="70" t="s">
        <v>410</v>
      </c>
      <c r="AG96" s="141" t="s">
        <v>410</v>
      </c>
      <c r="AH96" s="70" t="s">
        <v>410</v>
      </c>
      <c r="AI96" s="142" t="s">
        <v>410</v>
      </c>
      <c r="AJ96" s="143">
        <f t="shared" si="8"/>
        <v>0</v>
      </c>
      <c r="AK96" s="152" t="str">
        <f t="shared" si="9"/>
        <v>-</v>
      </c>
    </row>
    <row r="97" spans="1:37" x14ac:dyDescent="0.3">
      <c r="A97" s="80" t="s">
        <v>280</v>
      </c>
      <c r="B97" s="50" t="s">
        <v>43</v>
      </c>
      <c r="C97" s="50" t="s">
        <v>47</v>
      </c>
      <c r="D97" s="50">
        <v>7</v>
      </c>
      <c r="E97" s="53" t="s">
        <v>428</v>
      </c>
      <c r="F97" s="53"/>
      <c r="G97" s="70">
        <v>99</v>
      </c>
      <c r="H97" s="99">
        <f t="shared" si="5"/>
        <v>-6</v>
      </c>
      <c r="I97" s="70">
        <v>93</v>
      </c>
      <c r="J97" s="70">
        <v>120</v>
      </c>
      <c r="K97" s="99">
        <f t="shared" si="6"/>
        <v>-28</v>
      </c>
      <c r="L97" s="70">
        <v>92</v>
      </c>
      <c r="M97" s="70">
        <v>155</v>
      </c>
      <c r="N97" s="99">
        <f t="shared" si="7"/>
        <v>-62</v>
      </c>
      <c r="O97" s="70">
        <v>93</v>
      </c>
      <c r="P97" s="84">
        <v>0.85</v>
      </c>
      <c r="Q97" s="138">
        <v>0</v>
      </c>
      <c r="R97" s="138">
        <v>0</v>
      </c>
      <c r="S97" s="139" t="s">
        <v>410</v>
      </c>
      <c r="T97" s="70" t="s">
        <v>410</v>
      </c>
      <c r="U97" s="70" t="s">
        <v>410</v>
      </c>
      <c r="V97" s="70" t="s">
        <v>410</v>
      </c>
      <c r="W97" s="70" t="s">
        <v>410</v>
      </c>
      <c r="X97" s="70" t="s">
        <v>410</v>
      </c>
      <c r="Y97" s="139" t="s">
        <v>410</v>
      </c>
      <c r="Z97" s="70" t="s">
        <v>410</v>
      </c>
      <c r="AA97" s="70" t="s">
        <v>410</v>
      </c>
      <c r="AB97" s="70" t="s">
        <v>410</v>
      </c>
      <c r="AC97" s="70" t="s">
        <v>410</v>
      </c>
      <c r="AD97" s="70" t="s">
        <v>410</v>
      </c>
      <c r="AE97" s="139" t="s">
        <v>410</v>
      </c>
      <c r="AF97" s="70" t="s">
        <v>410</v>
      </c>
      <c r="AG97" s="141" t="s">
        <v>410</v>
      </c>
      <c r="AH97" s="70" t="s">
        <v>410</v>
      </c>
      <c r="AI97" s="142" t="s">
        <v>410</v>
      </c>
      <c r="AJ97" s="143">
        <f t="shared" si="8"/>
        <v>0</v>
      </c>
      <c r="AK97" s="152" t="str">
        <f t="shared" si="9"/>
        <v>-</v>
      </c>
    </row>
    <row r="98" spans="1:37" x14ac:dyDescent="0.3">
      <c r="A98" s="80" t="s">
        <v>281</v>
      </c>
      <c r="B98" s="50" t="s">
        <v>42</v>
      </c>
      <c r="C98" s="50" t="s">
        <v>38</v>
      </c>
      <c r="D98" s="50">
        <v>9</v>
      </c>
      <c r="E98" s="53"/>
      <c r="F98" s="53"/>
      <c r="G98" s="70">
        <v>103</v>
      </c>
      <c r="H98" s="99">
        <f t="shared" si="5"/>
        <v>-9</v>
      </c>
      <c r="I98" s="70">
        <v>94</v>
      </c>
      <c r="J98" s="70">
        <v>99</v>
      </c>
      <c r="K98" s="99">
        <f t="shared" si="6"/>
        <v>6</v>
      </c>
      <c r="L98" s="70">
        <v>105</v>
      </c>
      <c r="M98" s="70">
        <v>95</v>
      </c>
      <c r="N98" s="99">
        <f t="shared" si="7"/>
        <v>-1</v>
      </c>
      <c r="O98" s="70">
        <v>94</v>
      </c>
      <c r="P98" s="84">
        <v>0.59</v>
      </c>
      <c r="Q98" s="138">
        <v>16</v>
      </c>
      <c r="R98" s="138">
        <v>6</v>
      </c>
      <c r="S98" s="139">
        <v>0</v>
      </c>
      <c r="T98" s="70">
        <v>0</v>
      </c>
      <c r="U98" s="70">
        <v>0</v>
      </c>
      <c r="V98" s="70">
        <v>0</v>
      </c>
      <c r="W98" s="70">
        <v>0</v>
      </c>
      <c r="X98" s="70">
        <v>0</v>
      </c>
      <c r="Y98" s="139">
        <v>206</v>
      </c>
      <c r="Z98" s="70">
        <v>890</v>
      </c>
      <c r="AA98" s="70">
        <v>9</v>
      </c>
      <c r="AB98" s="70">
        <v>47</v>
      </c>
      <c r="AC98" s="70">
        <v>387</v>
      </c>
      <c r="AD98" s="70">
        <v>1</v>
      </c>
      <c r="AE98" s="139">
        <v>0</v>
      </c>
      <c r="AF98" s="70">
        <v>0</v>
      </c>
      <c r="AG98" s="141">
        <v>0</v>
      </c>
      <c r="AH98" s="70">
        <v>3</v>
      </c>
      <c r="AI98" s="142">
        <v>0</v>
      </c>
      <c r="AJ98" s="143">
        <f t="shared" si="8"/>
        <v>187.7</v>
      </c>
      <c r="AK98" s="152">
        <f t="shared" si="9"/>
        <v>11.731249999999999</v>
      </c>
    </row>
    <row r="99" spans="1:37" x14ac:dyDescent="0.3">
      <c r="A99" s="80" t="s">
        <v>282</v>
      </c>
      <c r="B99" s="50" t="s">
        <v>45</v>
      </c>
      <c r="C99" s="50" t="s">
        <v>13</v>
      </c>
      <c r="D99" s="50">
        <v>11</v>
      </c>
      <c r="E99" s="53" t="s">
        <v>431</v>
      </c>
      <c r="F99" s="53"/>
      <c r="G99" s="70">
        <v>105</v>
      </c>
      <c r="H99" s="99">
        <f t="shared" si="5"/>
        <v>-10</v>
      </c>
      <c r="I99" s="70">
        <v>95</v>
      </c>
      <c r="J99" s="70">
        <v>75</v>
      </c>
      <c r="K99" s="99">
        <f t="shared" si="6"/>
        <v>16</v>
      </c>
      <c r="L99" s="70">
        <v>91</v>
      </c>
      <c r="M99" s="70">
        <v>90</v>
      </c>
      <c r="N99" s="99">
        <f t="shared" si="7"/>
        <v>8</v>
      </c>
      <c r="O99" s="70">
        <v>98</v>
      </c>
      <c r="P99" s="84">
        <v>0.92</v>
      </c>
      <c r="Q99" s="138">
        <v>4</v>
      </c>
      <c r="R99" s="138">
        <v>1</v>
      </c>
      <c r="S99" s="139">
        <v>0</v>
      </c>
      <c r="T99" s="70">
        <v>0</v>
      </c>
      <c r="U99" s="70">
        <v>0</v>
      </c>
      <c r="V99" s="70">
        <v>0</v>
      </c>
      <c r="W99" s="70">
        <v>0</v>
      </c>
      <c r="X99" s="70">
        <v>0</v>
      </c>
      <c r="Y99" s="139">
        <v>0</v>
      </c>
      <c r="Z99" s="70">
        <v>0</v>
      </c>
      <c r="AA99" s="70">
        <v>0</v>
      </c>
      <c r="AB99" s="70">
        <v>20</v>
      </c>
      <c r="AC99" s="70">
        <v>169</v>
      </c>
      <c r="AD99" s="70">
        <v>1</v>
      </c>
      <c r="AE99" s="139">
        <v>0</v>
      </c>
      <c r="AF99" s="70">
        <v>0</v>
      </c>
      <c r="AG99" s="141">
        <v>0</v>
      </c>
      <c r="AH99" s="70">
        <v>0</v>
      </c>
      <c r="AI99" s="142">
        <v>0</v>
      </c>
      <c r="AJ99" s="143">
        <f t="shared" si="8"/>
        <v>22.9</v>
      </c>
      <c r="AK99" s="152">
        <f t="shared" si="9"/>
        <v>5.7249999999999996</v>
      </c>
    </row>
    <row r="100" spans="1:37" x14ac:dyDescent="0.3">
      <c r="A100" s="80" t="s">
        <v>283</v>
      </c>
      <c r="B100" s="50" t="s">
        <v>43</v>
      </c>
      <c r="C100" s="50" t="s">
        <v>30</v>
      </c>
      <c r="D100" s="50">
        <v>6</v>
      </c>
      <c r="E100" s="53" t="s">
        <v>428</v>
      </c>
      <c r="F100" s="53"/>
      <c r="G100" s="70">
        <v>84</v>
      </c>
      <c r="H100" s="99">
        <f t="shared" si="5"/>
        <v>12</v>
      </c>
      <c r="I100" s="70">
        <v>96</v>
      </c>
      <c r="J100" s="70">
        <v>103</v>
      </c>
      <c r="K100" s="99">
        <f t="shared" si="6"/>
        <v>7</v>
      </c>
      <c r="L100" s="70">
        <v>110</v>
      </c>
      <c r="M100" s="70">
        <v>78</v>
      </c>
      <c r="N100" s="99">
        <f t="shared" si="7"/>
        <v>23</v>
      </c>
      <c r="O100" s="70">
        <v>101</v>
      </c>
      <c r="P100" s="84">
        <v>0.88</v>
      </c>
      <c r="Q100" s="138">
        <v>0</v>
      </c>
      <c r="R100" s="138">
        <v>0</v>
      </c>
      <c r="S100" s="139" t="s">
        <v>410</v>
      </c>
      <c r="T100" s="70" t="s">
        <v>410</v>
      </c>
      <c r="U100" s="70" t="s">
        <v>410</v>
      </c>
      <c r="V100" s="70" t="s">
        <v>410</v>
      </c>
      <c r="W100" s="70" t="s">
        <v>410</v>
      </c>
      <c r="X100" s="70" t="s">
        <v>410</v>
      </c>
      <c r="Y100" s="139" t="s">
        <v>410</v>
      </c>
      <c r="Z100" s="70" t="s">
        <v>410</v>
      </c>
      <c r="AA100" s="70" t="s">
        <v>410</v>
      </c>
      <c r="AB100" s="70" t="s">
        <v>410</v>
      </c>
      <c r="AC100" s="70" t="s">
        <v>410</v>
      </c>
      <c r="AD100" s="70" t="s">
        <v>410</v>
      </c>
      <c r="AE100" s="139" t="s">
        <v>410</v>
      </c>
      <c r="AF100" s="70" t="s">
        <v>410</v>
      </c>
      <c r="AG100" s="141" t="s">
        <v>410</v>
      </c>
      <c r="AH100" s="70" t="s">
        <v>410</v>
      </c>
      <c r="AI100" s="142" t="s">
        <v>410</v>
      </c>
      <c r="AJ100" s="143">
        <f t="shared" si="8"/>
        <v>0</v>
      </c>
      <c r="AK100" s="152" t="str">
        <f t="shared" si="9"/>
        <v>-</v>
      </c>
    </row>
    <row r="101" spans="1:37" x14ac:dyDescent="0.3">
      <c r="A101" s="80" t="s">
        <v>284</v>
      </c>
      <c r="B101" s="50" t="s">
        <v>43</v>
      </c>
      <c r="C101" s="50" t="s">
        <v>35</v>
      </c>
      <c r="D101" s="50">
        <v>7</v>
      </c>
      <c r="E101" s="53"/>
      <c r="F101" s="53"/>
      <c r="G101" s="70">
        <v>110</v>
      </c>
      <c r="H101" s="99">
        <f t="shared" si="5"/>
        <v>-13</v>
      </c>
      <c r="I101" s="70">
        <v>97</v>
      </c>
      <c r="J101" s="70">
        <v>109</v>
      </c>
      <c r="K101" s="99">
        <f t="shared" si="6"/>
        <v>36</v>
      </c>
      <c r="L101" s="70">
        <v>145</v>
      </c>
      <c r="M101" s="70">
        <v>148</v>
      </c>
      <c r="N101" s="99">
        <f t="shared" si="7"/>
        <v>-19</v>
      </c>
      <c r="O101" s="70">
        <v>129</v>
      </c>
      <c r="P101" s="84">
        <v>0.83</v>
      </c>
      <c r="Q101" s="138">
        <v>16</v>
      </c>
      <c r="R101" s="138">
        <v>15</v>
      </c>
      <c r="S101" s="139">
        <v>0</v>
      </c>
      <c r="T101" s="70">
        <v>0</v>
      </c>
      <c r="U101" s="70">
        <v>0</v>
      </c>
      <c r="V101" s="70">
        <v>0</v>
      </c>
      <c r="W101" s="70">
        <v>0</v>
      </c>
      <c r="X101" s="70">
        <v>0</v>
      </c>
      <c r="Y101" s="139">
        <v>0</v>
      </c>
      <c r="Z101" s="70">
        <v>18</v>
      </c>
      <c r="AA101" s="70">
        <v>0</v>
      </c>
      <c r="AB101" s="70">
        <v>47</v>
      </c>
      <c r="AC101" s="70">
        <v>835</v>
      </c>
      <c r="AD101" s="70">
        <v>8</v>
      </c>
      <c r="AE101" s="139">
        <v>-4</v>
      </c>
      <c r="AF101" s="70">
        <v>0</v>
      </c>
      <c r="AG101" s="141">
        <v>2</v>
      </c>
      <c r="AH101" s="70">
        <v>0</v>
      </c>
      <c r="AI101" s="142">
        <v>0</v>
      </c>
      <c r="AJ101" s="143">
        <f t="shared" si="8"/>
        <v>137.30000000000001</v>
      </c>
      <c r="AK101" s="152">
        <f t="shared" si="9"/>
        <v>8.5812500000000007</v>
      </c>
    </row>
    <row r="102" spans="1:37" x14ac:dyDescent="0.3">
      <c r="A102" s="80" t="s">
        <v>285</v>
      </c>
      <c r="B102" s="50" t="s">
        <v>43</v>
      </c>
      <c r="C102" s="50" t="s">
        <v>34</v>
      </c>
      <c r="D102" s="50">
        <v>6</v>
      </c>
      <c r="E102" s="53"/>
      <c r="F102" s="53"/>
      <c r="G102" s="70">
        <v>107</v>
      </c>
      <c r="H102" s="99">
        <f t="shared" si="5"/>
        <v>-9</v>
      </c>
      <c r="I102" s="70">
        <v>98</v>
      </c>
      <c r="J102" s="70">
        <v>112</v>
      </c>
      <c r="K102" s="99">
        <f t="shared" si="6"/>
        <v>-26</v>
      </c>
      <c r="L102" s="70">
        <v>86</v>
      </c>
      <c r="M102" s="70">
        <v>68</v>
      </c>
      <c r="N102" s="99">
        <f t="shared" si="7"/>
        <v>22</v>
      </c>
      <c r="O102" s="70">
        <v>90</v>
      </c>
      <c r="P102" s="84">
        <v>0.82</v>
      </c>
      <c r="Q102" s="138">
        <v>15</v>
      </c>
      <c r="R102" s="138">
        <v>15</v>
      </c>
      <c r="S102" s="139">
        <v>0</v>
      </c>
      <c r="T102" s="70">
        <v>0</v>
      </c>
      <c r="U102" s="70">
        <v>0</v>
      </c>
      <c r="V102" s="70">
        <v>0</v>
      </c>
      <c r="W102" s="70">
        <v>0</v>
      </c>
      <c r="X102" s="70">
        <v>0</v>
      </c>
      <c r="Y102" s="139">
        <v>0</v>
      </c>
      <c r="Z102" s="70">
        <v>0</v>
      </c>
      <c r="AA102" s="70">
        <v>0</v>
      </c>
      <c r="AB102" s="70">
        <v>57</v>
      </c>
      <c r="AC102" s="70">
        <v>673</v>
      </c>
      <c r="AD102" s="70">
        <v>5</v>
      </c>
      <c r="AE102" s="139">
        <v>0</v>
      </c>
      <c r="AF102" s="70">
        <v>0</v>
      </c>
      <c r="AG102" s="141">
        <v>0</v>
      </c>
      <c r="AH102" s="70">
        <v>0</v>
      </c>
      <c r="AI102" s="142">
        <v>0</v>
      </c>
      <c r="AJ102" s="143">
        <f t="shared" si="8"/>
        <v>97.3</v>
      </c>
      <c r="AK102" s="152">
        <f t="shared" si="9"/>
        <v>6.4866666666666664</v>
      </c>
    </row>
    <row r="103" spans="1:37" x14ac:dyDescent="0.3">
      <c r="A103" s="80" t="s">
        <v>286</v>
      </c>
      <c r="B103" s="50" t="s">
        <v>45</v>
      </c>
      <c r="C103" s="50" t="s">
        <v>17</v>
      </c>
      <c r="D103" s="50">
        <v>10</v>
      </c>
      <c r="E103" s="53" t="s">
        <v>431</v>
      </c>
      <c r="F103" s="53"/>
      <c r="G103" s="70">
        <v>86</v>
      </c>
      <c r="H103" s="99">
        <f t="shared" si="5"/>
        <v>13</v>
      </c>
      <c r="I103" s="70">
        <v>99</v>
      </c>
      <c r="J103" s="70">
        <v>87</v>
      </c>
      <c r="K103" s="99">
        <f t="shared" si="6"/>
        <v>2</v>
      </c>
      <c r="L103" s="70">
        <v>89</v>
      </c>
      <c r="M103" s="70">
        <v>84</v>
      </c>
      <c r="N103" s="99">
        <f t="shared" si="7"/>
        <v>11</v>
      </c>
      <c r="O103" s="70">
        <v>95</v>
      </c>
      <c r="P103" s="84">
        <v>0.94</v>
      </c>
      <c r="Q103" s="138">
        <v>8</v>
      </c>
      <c r="R103" s="138">
        <v>8</v>
      </c>
      <c r="S103" s="139">
        <v>0</v>
      </c>
      <c r="T103" s="70">
        <v>0</v>
      </c>
      <c r="U103" s="70">
        <v>0</v>
      </c>
      <c r="V103" s="70">
        <v>0</v>
      </c>
      <c r="W103" s="70">
        <v>0</v>
      </c>
      <c r="X103" s="70">
        <v>0</v>
      </c>
      <c r="Y103" s="139">
        <v>0</v>
      </c>
      <c r="Z103" s="70">
        <v>0</v>
      </c>
      <c r="AA103" s="70">
        <v>0</v>
      </c>
      <c r="AB103" s="70">
        <v>30</v>
      </c>
      <c r="AC103" s="70">
        <v>313</v>
      </c>
      <c r="AD103" s="70">
        <v>3</v>
      </c>
      <c r="AE103" s="139">
        <v>0</v>
      </c>
      <c r="AF103" s="70">
        <v>0</v>
      </c>
      <c r="AG103" s="141">
        <v>0</v>
      </c>
      <c r="AH103" s="70">
        <v>0</v>
      </c>
      <c r="AI103" s="142">
        <v>0</v>
      </c>
      <c r="AJ103" s="143">
        <f t="shared" si="8"/>
        <v>49.3</v>
      </c>
      <c r="AK103" s="152">
        <f t="shared" si="9"/>
        <v>6.1624999999999996</v>
      </c>
    </row>
    <row r="104" spans="1:37" x14ac:dyDescent="0.3">
      <c r="A104" s="80" t="s">
        <v>287</v>
      </c>
      <c r="B104" s="50" t="s">
        <v>42</v>
      </c>
      <c r="C104" s="50" t="s">
        <v>35</v>
      </c>
      <c r="D104" s="50">
        <v>7</v>
      </c>
      <c r="E104" s="53"/>
      <c r="F104" s="53"/>
      <c r="G104" s="70">
        <v>124</v>
      </c>
      <c r="H104" s="99">
        <f t="shared" si="5"/>
        <v>-24</v>
      </c>
      <c r="I104" s="70">
        <v>100</v>
      </c>
      <c r="J104" s="70">
        <v>102</v>
      </c>
      <c r="K104" s="99">
        <f t="shared" si="6"/>
        <v>22</v>
      </c>
      <c r="L104" s="70">
        <v>124</v>
      </c>
      <c r="M104" s="70">
        <v>98</v>
      </c>
      <c r="N104" s="99">
        <f t="shared" si="7"/>
        <v>17</v>
      </c>
      <c r="O104" s="70">
        <v>115</v>
      </c>
      <c r="P104" s="84">
        <v>0.5</v>
      </c>
      <c r="Q104" s="138">
        <v>15</v>
      </c>
      <c r="R104" s="138">
        <v>4</v>
      </c>
      <c r="S104" s="139">
        <v>0</v>
      </c>
      <c r="T104" s="70">
        <v>0</v>
      </c>
      <c r="U104" s="70">
        <v>0</v>
      </c>
      <c r="V104" s="70">
        <v>0</v>
      </c>
      <c r="W104" s="70">
        <v>0</v>
      </c>
      <c r="X104" s="70">
        <v>0</v>
      </c>
      <c r="Y104" s="139">
        <v>53</v>
      </c>
      <c r="Z104" s="70">
        <v>220</v>
      </c>
      <c r="AA104" s="70">
        <v>2</v>
      </c>
      <c r="AB104" s="70">
        <v>71</v>
      </c>
      <c r="AC104" s="70">
        <v>604</v>
      </c>
      <c r="AD104" s="70">
        <v>2</v>
      </c>
      <c r="AE104" s="139">
        <v>449</v>
      </c>
      <c r="AF104" s="70">
        <v>0</v>
      </c>
      <c r="AG104" s="141">
        <v>0</v>
      </c>
      <c r="AH104" s="70">
        <v>1</v>
      </c>
      <c r="AI104" s="142">
        <v>2</v>
      </c>
      <c r="AJ104" s="143">
        <f t="shared" si="8"/>
        <v>102.4</v>
      </c>
      <c r="AK104" s="152">
        <f t="shared" si="9"/>
        <v>6.8266666666666671</v>
      </c>
    </row>
    <row r="105" spans="1:37" x14ac:dyDescent="0.3">
      <c r="A105" s="80" t="s">
        <v>288</v>
      </c>
      <c r="B105" s="50" t="s">
        <v>45</v>
      </c>
      <c r="C105" s="50" t="s">
        <v>35</v>
      </c>
      <c r="D105" s="50">
        <v>7</v>
      </c>
      <c r="E105" s="53"/>
      <c r="F105" s="53"/>
      <c r="G105" s="70">
        <v>101</v>
      </c>
      <c r="H105" s="99">
        <f t="shared" si="5"/>
        <v>0</v>
      </c>
      <c r="I105" s="70">
        <v>101</v>
      </c>
      <c r="J105" s="70">
        <v>116</v>
      </c>
      <c r="K105" s="99">
        <f t="shared" si="6"/>
        <v>-17</v>
      </c>
      <c r="L105" s="70">
        <v>99</v>
      </c>
      <c r="M105" s="70">
        <v>123</v>
      </c>
      <c r="N105" s="99">
        <f t="shared" si="7"/>
        <v>-26</v>
      </c>
      <c r="O105" s="70">
        <v>97</v>
      </c>
      <c r="P105" s="84">
        <v>0.89</v>
      </c>
      <c r="Q105" s="138">
        <v>16</v>
      </c>
      <c r="R105" s="138">
        <v>3</v>
      </c>
      <c r="S105" s="139">
        <v>0</v>
      </c>
      <c r="T105" s="70">
        <v>0</v>
      </c>
      <c r="U105" s="70">
        <v>0</v>
      </c>
      <c r="V105" s="70">
        <v>0</v>
      </c>
      <c r="W105" s="70">
        <v>0</v>
      </c>
      <c r="X105" s="70">
        <v>0</v>
      </c>
      <c r="Y105" s="139">
        <v>0</v>
      </c>
      <c r="Z105" s="70">
        <v>0</v>
      </c>
      <c r="AA105" s="70">
        <v>0</v>
      </c>
      <c r="AB105" s="70">
        <v>36</v>
      </c>
      <c r="AC105" s="70">
        <v>469</v>
      </c>
      <c r="AD105" s="70">
        <v>4</v>
      </c>
      <c r="AE105" s="139">
        <v>0</v>
      </c>
      <c r="AF105" s="70">
        <v>0</v>
      </c>
      <c r="AG105" s="141">
        <v>0</v>
      </c>
      <c r="AH105" s="70">
        <v>0</v>
      </c>
      <c r="AI105" s="142">
        <v>0</v>
      </c>
      <c r="AJ105" s="143">
        <f t="shared" si="8"/>
        <v>70.900000000000006</v>
      </c>
      <c r="AK105" s="152">
        <f t="shared" si="9"/>
        <v>4.4312500000000004</v>
      </c>
    </row>
    <row r="106" spans="1:37" x14ac:dyDescent="0.3">
      <c r="A106" s="80" t="s">
        <v>289</v>
      </c>
      <c r="B106" s="50" t="s">
        <v>43</v>
      </c>
      <c r="C106" s="50" t="s">
        <v>12</v>
      </c>
      <c r="D106" s="50">
        <v>10</v>
      </c>
      <c r="E106" s="53"/>
      <c r="F106" s="53"/>
      <c r="G106" s="70">
        <v>134</v>
      </c>
      <c r="H106" s="99">
        <f t="shared" si="5"/>
        <v>-32</v>
      </c>
      <c r="I106" s="70">
        <v>102</v>
      </c>
      <c r="J106" s="70">
        <v>129</v>
      </c>
      <c r="K106" s="99">
        <f t="shared" si="6"/>
        <v>-41</v>
      </c>
      <c r="L106" s="70">
        <v>88</v>
      </c>
      <c r="M106" s="70">
        <v>121</v>
      </c>
      <c r="N106" s="99">
        <f t="shared" si="7"/>
        <v>-32</v>
      </c>
      <c r="O106" s="70">
        <v>89</v>
      </c>
      <c r="P106" s="84">
        <v>0.55000000000000004</v>
      </c>
      <c r="Q106" s="138">
        <v>15</v>
      </c>
      <c r="R106" s="138">
        <v>15</v>
      </c>
      <c r="S106" s="139">
        <v>0</v>
      </c>
      <c r="T106" s="70">
        <v>0</v>
      </c>
      <c r="U106" s="70">
        <v>0</v>
      </c>
      <c r="V106" s="70">
        <v>0</v>
      </c>
      <c r="W106" s="70">
        <v>0</v>
      </c>
      <c r="X106" s="70">
        <v>0</v>
      </c>
      <c r="Y106" s="139">
        <v>0</v>
      </c>
      <c r="Z106" s="70">
        <v>0</v>
      </c>
      <c r="AA106" s="70">
        <v>0</v>
      </c>
      <c r="AB106" s="70">
        <v>56</v>
      </c>
      <c r="AC106" s="70">
        <v>896</v>
      </c>
      <c r="AD106" s="70">
        <v>0</v>
      </c>
      <c r="AE106" s="139">
        <v>0</v>
      </c>
      <c r="AF106" s="70">
        <v>0</v>
      </c>
      <c r="AG106" s="141">
        <v>0</v>
      </c>
      <c r="AH106" s="70">
        <v>0</v>
      </c>
      <c r="AI106" s="142">
        <v>0</v>
      </c>
      <c r="AJ106" s="143">
        <f t="shared" si="8"/>
        <v>89.6</v>
      </c>
      <c r="AK106" s="152">
        <f t="shared" si="9"/>
        <v>5.9733333333333327</v>
      </c>
    </row>
    <row r="107" spans="1:37" x14ac:dyDescent="0.3">
      <c r="A107" s="80" t="s">
        <v>290</v>
      </c>
      <c r="B107" s="50" t="s">
        <v>42</v>
      </c>
      <c r="C107" s="50" t="s">
        <v>23</v>
      </c>
      <c r="D107" s="50">
        <v>10</v>
      </c>
      <c r="E107" s="53"/>
      <c r="F107" s="53"/>
      <c r="G107" s="70">
        <v>125</v>
      </c>
      <c r="H107" s="99">
        <f t="shared" si="5"/>
        <v>-22</v>
      </c>
      <c r="I107" s="70">
        <v>103</v>
      </c>
      <c r="J107" s="70">
        <v>108</v>
      </c>
      <c r="K107" s="99">
        <f t="shared" si="6"/>
        <v>1</v>
      </c>
      <c r="L107" s="70">
        <v>109</v>
      </c>
      <c r="M107" s="70">
        <v>117</v>
      </c>
      <c r="N107" s="99">
        <f t="shared" si="7"/>
        <v>0</v>
      </c>
      <c r="O107" s="70">
        <v>117</v>
      </c>
      <c r="P107" s="84">
        <v>0.43</v>
      </c>
      <c r="Q107" s="138">
        <v>16</v>
      </c>
      <c r="R107" s="138">
        <v>2</v>
      </c>
      <c r="S107" s="139">
        <v>0</v>
      </c>
      <c r="T107" s="70">
        <v>0</v>
      </c>
      <c r="U107" s="70">
        <v>0</v>
      </c>
      <c r="V107" s="70">
        <v>0</v>
      </c>
      <c r="W107" s="70">
        <v>0</v>
      </c>
      <c r="X107" s="70">
        <v>0</v>
      </c>
      <c r="Y107" s="139">
        <v>106</v>
      </c>
      <c r="Z107" s="70">
        <v>429</v>
      </c>
      <c r="AA107" s="70">
        <v>2</v>
      </c>
      <c r="AB107" s="70">
        <v>76</v>
      </c>
      <c r="AC107" s="70">
        <v>605</v>
      </c>
      <c r="AD107" s="70">
        <v>6</v>
      </c>
      <c r="AE107" s="139">
        <v>262</v>
      </c>
      <c r="AF107" s="70">
        <v>0</v>
      </c>
      <c r="AG107" s="141">
        <v>0</v>
      </c>
      <c r="AH107" s="70">
        <v>2</v>
      </c>
      <c r="AI107" s="142">
        <v>2</v>
      </c>
      <c r="AJ107" s="143">
        <f t="shared" si="8"/>
        <v>147.4</v>
      </c>
      <c r="AK107" s="152">
        <f t="shared" si="9"/>
        <v>9.2125000000000004</v>
      </c>
    </row>
    <row r="108" spans="1:37" x14ac:dyDescent="0.3">
      <c r="A108" s="80" t="s">
        <v>291</v>
      </c>
      <c r="B108" s="50" t="s">
        <v>43</v>
      </c>
      <c r="C108" s="50" t="s">
        <v>21</v>
      </c>
      <c r="D108" s="50">
        <v>8</v>
      </c>
      <c r="E108" s="53"/>
      <c r="F108" s="53"/>
      <c r="G108" s="70">
        <v>112</v>
      </c>
      <c r="H108" s="99">
        <f t="shared" si="5"/>
        <v>-8</v>
      </c>
      <c r="I108" s="70">
        <v>104</v>
      </c>
      <c r="J108" s="70">
        <v>114</v>
      </c>
      <c r="K108" s="99">
        <f t="shared" si="6"/>
        <v>-17</v>
      </c>
      <c r="L108" s="70">
        <v>97</v>
      </c>
      <c r="M108" s="70">
        <v>93</v>
      </c>
      <c r="N108" s="99">
        <f t="shared" si="7"/>
        <v>13</v>
      </c>
      <c r="O108" s="70">
        <v>106</v>
      </c>
      <c r="P108" s="84">
        <v>0.88</v>
      </c>
      <c r="Q108" s="138">
        <v>16</v>
      </c>
      <c r="R108" s="138">
        <v>16</v>
      </c>
      <c r="S108" s="139">
        <v>0</v>
      </c>
      <c r="T108" s="70">
        <v>0</v>
      </c>
      <c r="U108" s="70">
        <v>0</v>
      </c>
      <c r="V108" s="70">
        <v>0</v>
      </c>
      <c r="W108" s="70">
        <v>0</v>
      </c>
      <c r="X108" s="70">
        <v>0</v>
      </c>
      <c r="Y108" s="139">
        <v>2</v>
      </c>
      <c r="Z108" s="70">
        <v>11</v>
      </c>
      <c r="AA108" s="70">
        <v>0</v>
      </c>
      <c r="AB108" s="70">
        <v>85</v>
      </c>
      <c r="AC108" s="70">
        <v>1179</v>
      </c>
      <c r="AD108" s="70">
        <v>7</v>
      </c>
      <c r="AE108" s="139">
        <v>0</v>
      </c>
      <c r="AF108" s="70">
        <v>0</v>
      </c>
      <c r="AG108" s="141">
        <v>0</v>
      </c>
      <c r="AH108" s="70">
        <v>0</v>
      </c>
      <c r="AI108" s="142">
        <v>0</v>
      </c>
      <c r="AJ108" s="143">
        <f t="shared" si="8"/>
        <v>161</v>
      </c>
      <c r="AK108" s="152">
        <f t="shared" si="9"/>
        <v>10.0625</v>
      </c>
    </row>
    <row r="109" spans="1:37" x14ac:dyDescent="0.3">
      <c r="A109" s="80" t="s">
        <v>292</v>
      </c>
      <c r="B109" s="50" t="s">
        <v>45</v>
      </c>
      <c r="C109" s="50" t="s">
        <v>40</v>
      </c>
      <c r="D109" s="50">
        <v>10</v>
      </c>
      <c r="E109" s="53" t="s">
        <v>431</v>
      </c>
      <c r="F109" s="53"/>
      <c r="G109" s="70">
        <v>96</v>
      </c>
      <c r="H109" s="99">
        <f t="shared" si="5"/>
        <v>9</v>
      </c>
      <c r="I109" s="70">
        <v>105</v>
      </c>
      <c r="J109" s="70">
        <v>83</v>
      </c>
      <c r="K109" s="99">
        <f t="shared" si="6"/>
        <v>34</v>
      </c>
      <c r="L109" s="70">
        <v>117</v>
      </c>
      <c r="M109" s="70">
        <v>100</v>
      </c>
      <c r="N109" s="99">
        <f t="shared" si="7"/>
        <v>0</v>
      </c>
      <c r="O109" s="70">
        <v>100</v>
      </c>
      <c r="P109" s="84">
        <v>0.93</v>
      </c>
      <c r="Q109" s="138">
        <v>9</v>
      </c>
      <c r="R109" s="138">
        <v>4</v>
      </c>
      <c r="S109" s="139">
        <v>0</v>
      </c>
      <c r="T109" s="70">
        <v>0</v>
      </c>
      <c r="U109" s="70">
        <v>0</v>
      </c>
      <c r="V109" s="70">
        <v>0</v>
      </c>
      <c r="W109" s="70">
        <v>0</v>
      </c>
      <c r="X109" s="70">
        <v>0</v>
      </c>
      <c r="Y109" s="139">
        <v>1</v>
      </c>
      <c r="Z109" s="70">
        <v>18</v>
      </c>
      <c r="AA109" s="70">
        <v>0</v>
      </c>
      <c r="AB109" s="70">
        <v>45</v>
      </c>
      <c r="AC109" s="70">
        <v>499</v>
      </c>
      <c r="AD109" s="70">
        <v>3</v>
      </c>
      <c r="AE109" s="139">
        <v>0</v>
      </c>
      <c r="AF109" s="70">
        <v>0</v>
      </c>
      <c r="AG109" s="141">
        <v>0</v>
      </c>
      <c r="AH109" s="70">
        <v>0</v>
      </c>
      <c r="AI109" s="142">
        <v>0</v>
      </c>
      <c r="AJ109" s="143">
        <f t="shared" si="8"/>
        <v>69.699999999999989</v>
      </c>
      <c r="AK109" s="152">
        <f t="shared" si="9"/>
        <v>7.7444444444444436</v>
      </c>
    </row>
    <row r="110" spans="1:37" x14ac:dyDescent="0.3">
      <c r="A110" s="80" t="s">
        <v>293</v>
      </c>
      <c r="B110" s="50" t="s">
        <v>43</v>
      </c>
      <c r="C110" s="50" t="s">
        <v>14</v>
      </c>
      <c r="D110" s="50">
        <v>4</v>
      </c>
      <c r="E110" s="53"/>
      <c r="F110" s="53"/>
      <c r="G110" s="70">
        <v>180</v>
      </c>
      <c r="H110" s="99">
        <f t="shared" si="5"/>
        <v>-74</v>
      </c>
      <c r="I110" s="70">
        <v>106</v>
      </c>
      <c r="J110" s="70">
        <v>158</v>
      </c>
      <c r="K110" s="99">
        <f t="shared" si="6"/>
        <v>25</v>
      </c>
      <c r="L110" s="70">
        <v>183</v>
      </c>
      <c r="M110" s="70">
        <v>144</v>
      </c>
      <c r="N110" s="99">
        <f t="shared" si="7"/>
        <v>48</v>
      </c>
      <c r="O110" s="70">
        <v>192</v>
      </c>
      <c r="P110" s="84">
        <v>0.52</v>
      </c>
      <c r="Q110" s="138">
        <v>16</v>
      </c>
      <c r="R110" s="138">
        <v>3</v>
      </c>
      <c r="S110" s="139">
        <v>0</v>
      </c>
      <c r="T110" s="70">
        <v>0</v>
      </c>
      <c r="U110" s="70">
        <v>0</v>
      </c>
      <c r="V110" s="70">
        <v>0</v>
      </c>
      <c r="W110" s="70">
        <v>0</v>
      </c>
      <c r="X110" s="70">
        <v>0</v>
      </c>
      <c r="Y110" s="139">
        <v>8</v>
      </c>
      <c r="Z110" s="70">
        <v>65</v>
      </c>
      <c r="AA110" s="70">
        <v>0</v>
      </c>
      <c r="AB110" s="70">
        <v>51</v>
      </c>
      <c r="AC110" s="70">
        <v>712</v>
      </c>
      <c r="AD110" s="70">
        <v>10</v>
      </c>
      <c r="AE110" s="139">
        <v>0</v>
      </c>
      <c r="AF110" s="70">
        <v>0</v>
      </c>
      <c r="AG110" s="141">
        <v>0</v>
      </c>
      <c r="AH110" s="70">
        <v>0</v>
      </c>
      <c r="AI110" s="142">
        <v>0</v>
      </c>
      <c r="AJ110" s="143">
        <f t="shared" si="8"/>
        <v>137.69999999999999</v>
      </c>
      <c r="AK110" s="152">
        <f t="shared" si="9"/>
        <v>8.6062499999999993</v>
      </c>
    </row>
    <row r="111" spans="1:37" x14ac:dyDescent="0.3">
      <c r="A111" s="80" t="s">
        <v>294</v>
      </c>
      <c r="B111" s="50" t="s">
        <v>44</v>
      </c>
      <c r="C111" s="50" t="s">
        <v>26</v>
      </c>
      <c r="D111" s="50">
        <v>12</v>
      </c>
      <c r="E111" s="53"/>
      <c r="F111" s="53"/>
      <c r="G111" s="70">
        <v>102</v>
      </c>
      <c r="H111" s="99">
        <f t="shared" si="5"/>
        <v>5</v>
      </c>
      <c r="I111" s="70">
        <v>107</v>
      </c>
      <c r="J111" s="70">
        <v>122</v>
      </c>
      <c r="K111" s="99">
        <f t="shared" si="6"/>
        <v>-20</v>
      </c>
      <c r="L111" s="70">
        <v>102</v>
      </c>
      <c r="M111" s="70">
        <v>110</v>
      </c>
      <c r="N111" s="99">
        <f t="shared" si="7"/>
        <v>-19</v>
      </c>
      <c r="O111" s="70">
        <v>91</v>
      </c>
      <c r="P111" s="84">
        <v>0.84</v>
      </c>
      <c r="Q111" s="138">
        <v>16</v>
      </c>
      <c r="R111" s="138">
        <v>16</v>
      </c>
      <c r="S111" s="139">
        <v>375</v>
      </c>
      <c r="T111" s="70">
        <v>209</v>
      </c>
      <c r="U111" s="70">
        <v>4261</v>
      </c>
      <c r="V111" s="70">
        <v>28</v>
      </c>
      <c r="W111" s="70">
        <v>14</v>
      </c>
      <c r="X111" s="70">
        <v>42</v>
      </c>
      <c r="Y111" s="139">
        <v>27</v>
      </c>
      <c r="Z111" s="70">
        <v>99</v>
      </c>
      <c r="AA111" s="70">
        <v>1</v>
      </c>
      <c r="AB111" s="70">
        <v>0</v>
      </c>
      <c r="AC111" s="70">
        <v>5</v>
      </c>
      <c r="AD111" s="70">
        <v>0</v>
      </c>
      <c r="AE111" s="139">
        <v>0</v>
      </c>
      <c r="AF111" s="70">
        <v>0</v>
      </c>
      <c r="AG111" s="141">
        <v>0</v>
      </c>
      <c r="AH111" s="70">
        <v>9</v>
      </c>
      <c r="AI111" s="142">
        <v>6</v>
      </c>
      <c r="AJ111" s="143">
        <f t="shared" si="8"/>
        <v>272.83999999999997</v>
      </c>
      <c r="AK111" s="152">
        <f t="shared" si="9"/>
        <v>17.052499999999998</v>
      </c>
    </row>
    <row r="112" spans="1:37" x14ac:dyDescent="0.3">
      <c r="A112" s="80" t="s">
        <v>295</v>
      </c>
      <c r="B112" s="50" t="s">
        <v>42</v>
      </c>
      <c r="C112" s="50" t="s">
        <v>27</v>
      </c>
      <c r="D112" s="50">
        <v>12</v>
      </c>
      <c r="E112" s="53"/>
      <c r="F112" s="53"/>
      <c r="G112" s="70">
        <v>113</v>
      </c>
      <c r="H112" s="99">
        <f t="shared" si="5"/>
        <v>-5</v>
      </c>
      <c r="I112" s="70">
        <v>108</v>
      </c>
      <c r="J112" s="70">
        <v>115</v>
      </c>
      <c r="K112" s="99">
        <f t="shared" si="6"/>
        <v>-17</v>
      </c>
      <c r="L112" s="70">
        <v>98</v>
      </c>
      <c r="M112" s="70">
        <v>114</v>
      </c>
      <c r="N112" s="99">
        <f t="shared" si="7"/>
        <v>-6</v>
      </c>
      <c r="O112" s="70">
        <v>108</v>
      </c>
      <c r="P112" s="84">
        <v>0.4</v>
      </c>
      <c r="Q112" s="138">
        <v>15</v>
      </c>
      <c r="R112" s="138">
        <v>15</v>
      </c>
      <c r="S112" s="139">
        <v>0</v>
      </c>
      <c r="T112" s="70">
        <v>0</v>
      </c>
      <c r="U112" s="70">
        <v>0</v>
      </c>
      <c r="V112" s="70">
        <v>0</v>
      </c>
      <c r="W112" s="70">
        <v>0</v>
      </c>
      <c r="X112" s="70">
        <v>0</v>
      </c>
      <c r="Y112" s="139">
        <v>201</v>
      </c>
      <c r="Z112" s="70">
        <v>843</v>
      </c>
      <c r="AA112" s="70">
        <v>3</v>
      </c>
      <c r="AB112" s="70">
        <v>26</v>
      </c>
      <c r="AC112" s="70">
        <v>333</v>
      </c>
      <c r="AD112" s="70">
        <v>1</v>
      </c>
      <c r="AE112" s="139">
        <v>0</v>
      </c>
      <c r="AF112" s="70">
        <v>0</v>
      </c>
      <c r="AG112" s="141">
        <v>0</v>
      </c>
      <c r="AH112" s="70">
        <v>3</v>
      </c>
      <c r="AI112" s="142">
        <v>2</v>
      </c>
      <c r="AJ112" s="143">
        <f t="shared" si="8"/>
        <v>137.6</v>
      </c>
      <c r="AK112" s="152">
        <f t="shared" si="9"/>
        <v>9.1733333333333338</v>
      </c>
    </row>
    <row r="113" spans="1:37" x14ac:dyDescent="0.3">
      <c r="A113" s="80" t="s">
        <v>296</v>
      </c>
      <c r="B113" s="50" t="s">
        <v>42</v>
      </c>
      <c r="C113" s="50" t="s">
        <v>18</v>
      </c>
      <c r="D113" s="50">
        <v>9</v>
      </c>
      <c r="E113" s="53"/>
      <c r="F113" s="53"/>
      <c r="G113" s="70">
        <v>151</v>
      </c>
      <c r="H113" s="99">
        <f t="shared" si="5"/>
        <v>-42</v>
      </c>
      <c r="I113" s="70">
        <v>109</v>
      </c>
      <c r="J113" s="70">
        <v>174</v>
      </c>
      <c r="K113" s="99">
        <f t="shared" si="6"/>
        <v>126</v>
      </c>
      <c r="L113" s="70">
        <v>300</v>
      </c>
      <c r="M113" s="70">
        <v>162</v>
      </c>
      <c r="N113" s="99">
        <f t="shared" si="7"/>
        <v>138</v>
      </c>
      <c r="O113" s="70">
        <v>300</v>
      </c>
      <c r="P113" s="84">
        <v>0.13</v>
      </c>
      <c r="Q113" s="138">
        <v>11</v>
      </c>
      <c r="R113" s="138">
        <v>0</v>
      </c>
      <c r="S113" s="139">
        <v>0</v>
      </c>
      <c r="T113" s="70">
        <v>0</v>
      </c>
      <c r="U113" s="70">
        <v>0</v>
      </c>
      <c r="V113" s="70">
        <v>0</v>
      </c>
      <c r="W113" s="70">
        <v>0</v>
      </c>
      <c r="X113" s="70">
        <v>0</v>
      </c>
      <c r="Y113" s="139">
        <v>77</v>
      </c>
      <c r="Z113" s="70">
        <v>295</v>
      </c>
      <c r="AA113" s="70">
        <v>4</v>
      </c>
      <c r="AB113" s="70">
        <v>6</v>
      </c>
      <c r="AC113" s="70">
        <v>39</v>
      </c>
      <c r="AD113" s="70">
        <v>0</v>
      </c>
      <c r="AE113" s="139">
        <v>0</v>
      </c>
      <c r="AF113" s="70">
        <v>0</v>
      </c>
      <c r="AG113" s="141">
        <v>0</v>
      </c>
      <c r="AH113" s="70">
        <v>0</v>
      </c>
      <c r="AI113" s="142">
        <v>0</v>
      </c>
      <c r="AJ113" s="143">
        <f t="shared" si="8"/>
        <v>57.4</v>
      </c>
      <c r="AK113" s="152">
        <f t="shared" si="9"/>
        <v>5.2181818181818178</v>
      </c>
    </row>
    <row r="114" spans="1:37" x14ac:dyDescent="0.3">
      <c r="A114" s="80" t="s">
        <v>297</v>
      </c>
      <c r="B114" s="50" t="s">
        <v>45</v>
      </c>
      <c r="C114" s="50" t="s">
        <v>37</v>
      </c>
      <c r="D114" s="50">
        <v>9</v>
      </c>
      <c r="E114" s="53"/>
      <c r="F114" s="53"/>
      <c r="G114" s="70">
        <v>120</v>
      </c>
      <c r="H114" s="99">
        <f t="shared" si="5"/>
        <v>-10</v>
      </c>
      <c r="I114" s="70">
        <v>110</v>
      </c>
      <c r="J114" s="70">
        <v>117</v>
      </c>
      <c r="K114" s="99">
        <f t="shared" si="6"/>
        <v>-9</v>
      </c>
      <c r="L114" s="70">
        <v>108</v>
      </c>
      <c r="M114" s="70">
        <v>115</v>
      </c>
      <c r="N114" s="99">
        <f t="shared" si="7"/>
        <v>1</v>
      </c>
      <c r="O114" s="70">
        <v>116</v>
      </c>
      <c r="P114" s="84">
        <v>0.89</v>
      </c>
      <c r="Q114" s="138">
        <v>16</v>
      </c>
      <c r="R114" s="138">
        <v>15</v>
      </c>
      <c r="S114" s="139">
        <v>0</v>
      </c>
      <c r="T114" s="70">
        <v>0</v>
      </c>
      <c r="U114" s="70">
        <v>0</v>
      </c>
      <c r="V114" s="70">
        <v>0</v>
      </c>
      <c r="W114" s="70">
        <v>0</v>
      </c>
      <c r="X114" s="70">
        <v>0</v>
      </c>
      <c r="Y114" s="139">
        <v>0</v>
      </c>
      <c r="Z114" s="70">
        <v>0</v>
      </c>
      <c r="AA114" s="70">
        <v>0</v>
      </c>
      <c r="AB114" s="70">
        <v>65</v>
      </c>
      <c r="AC114" s="70">
        <v>759</v>
      </c>
      <c r="AD114" s="70">
        <v>5</v>
      </c>
      <c r="AE114" s="139">
        <v>0</v>
      </c>
      <c r="AF114" s="70">
        <v>0</v>
      </c>
      <c r="AG114" s="141">
        <v>0</v>
      </c>
      <c r="AH114" s="70">
        <v>1</v>
      </c>
      <c r="AI114" s="142">
        <v>1</v>
      </c>
      <c r="AJ114" s="143">
        <f t="shared" si="8"/>
        <v>103.9</v>
      </c>
      <c r="AK114" s="152">
        <f t="shared" si="9"/>
        <v>6.4937500000000004</v>
      </c>
    </row>
    <row r="115" spans="1:37" x14ac:dyDescent="0.3">
      <c r="A115" s="80" t="s">
        <v>207</v>
      </c>
      <c r="B115" s="50" t="s">
        <v>43</v>
      </c>
      <c r="C115" s="50" t="s">
        <v>10</v>
      </c>
      <c r="D115" s="50">
        <v>5</v>
      </c>
      <c r="E115" s="53"/>
      <c r="F115" s="53"/>
      <c r="G115" s="70">
        <v>165</v>
      </c>
      <c r="H115" s="99">
        <f t="shared" si="5"/>
        <v>-54</v>
      </c>
      <c r="I115" s="70">
        <v>111</v>
      </c>
      <c r="J115" s="70">
        <v>172</v>
      </c>
      <c r="K115" s="99">
        <f t="shared" si="6"/>
        <v>-30</v>
      </c>
      <c r="L115" s="70">
        <v>142</v>
      </c>
      <c r="M115" s="70">
        <v>300</v>
      </c>
      <c r="N115" s="99">
        <f t="shared" si="7"/>
        <v>-165</v>
      </c>
      <c r="O115" s="70">
        <v>135</v>
      </c>
      <c r="P115" s="84">
        <v>0.3</v>
      </c>
      <c r="Q115" s="138">
        <v>14</v>
      </c>
      <c r="R115" s="138">
        <v>14</v>
      </c>
      <c r="S115" s="139">
        <v>0</v>
      </c>
      <c r="T115" s="70">
        <v>0</v>
      </c>
      <c r="U115" s="70">
        <v>0</v>
      </c>
      <c r="V115" s="70">
        <v>0</v>
      </c>
      <c r="W115" s="70">
        <v>0</v>
      </c>
      <c r="X115" s="70">
        <v>0</v>
      </c>
      <c r="Y115" s="139">
        <v>0</v>
      </c>
      <c r="Z115" s="70">
        <v>0</v>
      </c>
      <c r="AA115" s="70">
        <v>0</v>
      </c>
      <c r="AB115" s="70">
        <v>59</v>
      </c>
      <c r="AC115" s="70">
        <v>817</v>
      </c>
      <c r="AD115" s="70">
        <v>3</v>
      </c>
      <c r="AE115" s="139">
        <v>0</v>
      </c>
      <c r="AF115" s="70">
        <v>0</v>
      </c>
      <c r="AG115" s="141">
        <v>0</v>
      </c>
      <c r="AH115" s="70">
        <v>2</v>
      </c>
      <c r="AI115" s="142">
        <v>1</v>
      </c>
      <c r="AJ115" s="143">
        <f t="shared" si="8"/>
        <v>97.7</v>
      </c>
      <c r="AK115" s="152">
        <f t="shared" si="9"/>
        <v>6.9785714285714286</v>
      </c>
    </row>
    <row r="116" spans="1:37" x14ac:dyDescent="0.3">
      <c r="A116" s="80" t="s">
        <v>298</v>
      </c>
      <c r="B116" s="50" t="s">
        <v>43</v>
      </c>
      <c r="C116" s="50" t="s">
        <v>38</v>
      </c>
      <c r="D116" s="50">
        <v>9</v>
      </c>
      <c r="E116" s="53" t="s">
        <v>428</v>
      </c>
      <c r="F116" s="53"/>
      <c r="G116" s="70">
        <v>97</v>
      </c>
      <c r="H116" s="99">
        <f t="shared" si="5"/>
        <v>15</v>
      </c>
      <c r="I116" s="70">
        <v>112</v>
      </c>
      <c r="J116" s="70">
        <v>91</v>
      </c>
      <c r="K116" s="99">
        <f t="shared" si="6"/>
        <v>24</v>
      </c>
      <c r="L116" s="70">
        <v>115</v>
      </c>
      <c r="M116" s="70">
        <v>113</v>
      </c>
      <c r="N116" s="99">
        <f t="shared" si="7"/>
        <v>-2</v>
      </c>
      <c r="O116" s="70">
        <v>111</v>
      </c>
      <c r="P116" s="84">
        <v>0.9</v>
      </c>
      <c r="Q116" s="138">
        <v>0</v>
      </c>
      <c r="R116" s="138">
        <v>0</v>
      </c>
      <c r="S116" s="139" t="s">
        <v>410</v>
      </c>
      <c r="T116" s="70" t="s">
        <v>410</v>
      </c>
      <c r="U116" s="70" t="s">
        <v>410</v>
      </c>
      <c r="V116" s="70" t="s">
        <v>410</v>
      </c>
      <c r="W116" s="70" t="s">
        <v>410</v>
      </c>
      <c r="X116" s="70" t="s">
        <v>410</v>
      </c>
      <c r="Y116" s="139" t="s">
        <v>410</v>
      </c>
      <c r="Z116" s="70" t="s">
        <v>410</v>
      </c>
      <c r="AA116" s="70" t="s">
        <v>410</v>
      </c>
      <c r="AB116" s="70" t="s">
        <v>410</v>
      </c>
      <c r="AC116" s="70" t="s">
        <v>410</v>
      </c>
      <c r="AD116" s="70" t="s">
        <v>410</v>
      </c>
      <c r="AE116" s="139" t="s">
        <v>410</v>
      </c>
      <c r="AF116" s="70" t="s">
        <v>410</v>
      </c>
      <c r="AG116" s="141" t="s">
        <v>410</v>
      </c>
      <c r="AH116" s="70" t="s">
        <v>410</v>
      </c>
      <c r="AI116" s="142" t="s">
        <v>410</v>
      </c>
      <c r="AJ116" s="143">
        <f t="shared" si="8"/>
        <v>0</v>
      </c>
      <c r="AK116" s="152" t="str">
        <f t="shared" si="9"/>
        <v>-</v>
      </c>
    </row>
    <row r="117" spans="1:37" x14ac:dyDescent="0.3">
      <c r="A117" s="80" t="s">
        <v>299</v>
      </c>
      <c r="B117" s="50" t="s">
        <v>43</v>
      </c>
      <c r="C117" s="50" t="s">
        <v>25</v>
      </c>
      <c r="D117" s="50">
        <v>10</v>
      </c>
      <c r="E117" s="53"/>
      <c r="F117" s="53"/>
      <c r="G117" s="70">
        <v>130</v>
      </c>
      <c r="H117" s="99">
        <f t="shared" si="5"/>
        <v>-17</v>
      </c>
      <c r="I117" s="70">
        <v>113</v>
      </c>
      <c r="J117" s="70">
        <v>141</v>
      </c>
      <c r="K117" s="99">
        <f t="shared" si="6"/>
        <v>-35</v>
      </c>
      <c r="L117" s="70">
        <v>106</v>
      </c>
      <c r="M117" s="70">
        <v>129</v>
      </c>
      <c r="N117" s="99">
        <f t="shared" si="7"/>
        <v>-24</v>
      </c>
      <c r="O117" s="70">
        <v>105</v>
      </c>
      <c r="P117" s="84">
        <v>0.41</v>
      </c>
      <c r="Q117" s="138">
        <v>12</v>
      </c>
      <c r="R117" s="138">
        <v>6</v>
      </c>
      <c r="S117" s="139">
        <v>0</v>
      </c>
      <c r="T117" s="70">
        <v>0</v>
      </c>
      <c r="U117" s="70">
        <v>0</v>
      </c>
      <c r="V117" s="70">
        <v>0</v>
      </c>
      <c r="W117" s="70">
        <v>0</v>
      </c>
      <c r="X117" s="70">
        <v>0</v>
      </c>
      <c r="Y117" s="139">
        <v>1</v>
      </c>
      <c r="Z117" s="70">
        <v>1</v>
      </c>
      <c r="AA117" s="70">
        <v>0</v>
      </c>
      <c r="AB117" s="70">
        <v>54</v>
      </c>
      <c r="AC117" s="70">
        <v>633</v>
      </c>
      <c r="AD117" s="70">
        <v>2</v>
      </c>
      <c r="AE117" s="139">
        <v>13</v>
      </c>
      <c r="AF117" s="70">
        <v>0</v>
      </c>
      <c r="AG117" s="141">
        <v>0</v>
      </c>
      <c r="AH117" s="70">
        <v>0</v>
      </c>
      <c r="AI117" s="142">
        <v>0</v>
      </c>
      <c r="AJ117" s="143">
        <f t="shared" si="8"/>
        <v>75.400000000000006</v>
      </c>
      <c r="AK117" s="152">
        <f t="shared" si="9"/>
        <v>6.2833333333333341</v>
      </c>
    </row>
    <row r="118" spans="1:37" x14ac:dyDescent="0.3">
      <c r="A118" s="80" t="s">
        <v>300</v>
      </c>
      <c r="B118" s="50" t="s">
        <v>42</v>
      </c>
      <c r="C118" s="50" t="s">
        <v>24</v>
      </c>
      <c r="D118" s="50">
        <v>11</v>
      </c>
      <c r="E118" s="53"/>
      <c r="F118" s="53"/>
      <c r="G118" s="70">
        <v>122</v>
      </c>
      <c r="H118" s="99">
        <f t="shared" si="5"/>
        <v>-8</v>
      </c>
      <c r="I118" s="70">
        <v>114</v>
      </c>
      <c r="J118" s="70">
        <v>145</v>
      </c>
      <c r="K118" s="99">
        <f t="shared" si="6"/>
        <v>-25</v>
      </c>
      <c r="L118" s="70">
        <v>120</v>
      </c>
      <c r="M118" s="70">
        <v>124</v>
      </c>
      <c r="N118" s="99">
        <f t="shared" si="7"/>
        <v>-6</v>
      </c>
      <c r="O118" s="70">
        <v>118</v>
      </c>
      <c r="P118" s="84">
        <v>0.21</v>
      </c>
      <c r="Q118" s="138">
        <v>15</v>
      </c>
      <c r="R118" s="138">
        <v>6</v>
      </c>
      <c r="S118" s="139">
        <v>0</v>
      </c>
      <c r="T118" s="70">
        <v>0</v>
      </c>
      <c r="U118" s="70">
        <v>0</v>
      </c>
      <c r="V118" s="70">
        <v>0</v>
      </c>
      <c r="W118" s="70">
        <v>0</v>
      </c>
      <c r="X118" s="70">
        <v>0</v>
      </c>
      <c r="Y118" s="139">
        <v>182</v>
      </c>
      <c r="Z118" s="70">
        <v>833</v>
      </c>
      <c r="AA118" s="70">
        <v>3</v>
      </c>
      <c r="AB118" s="70">
        <v>2</v>
      </c>
      <c r="AC118" s="70">
        <v>10</v>
      </c>
      <c r="AD118" s="70">
        <v>0</v>
      </c>
      <c r="AE118" s="139">
        <v>0</v>
      </c>
      <c r="AF118" s="70">
        <v>0</v>
      </c>
      <c r="AG118" s="141">
        <v>0</v>
      </c>
      <c r="AH118" s="70">
        <v>2</v>
      </c>
      <c r="AI118" s="142">
        <v>0</v>
      </c>
      <c r="AJ118" s="143">
        <f t="shared" si="8"/>
        <v>102.3</v>
      </c>
      <c r="AK118" s="152">
        <f t="shared" si="9"/>
        <v>6.8199999999999994</v>
      </c>
    </row>
    <row r="119" spans="1:37" x14ac:dyDescent="0.3">
      <c r="A119" s="80" t="s">
        <v>301</v>
      </c>
      <c r="B119" s="50" t="s">
        <v>43</v>
      </c>
      <c r="C119" s="50" t="s">
        <v>22</v>
      </c>
      <c r="D119" s="50">
        <v>10</v>
      </c>
      <c r="E119" s="53"/>
      <c r="F119" s="53"/>
      <c r="G119" s="70">
        <v>106</v>
      </c>
      <c r="H119" s="99">
        <f t="shared" si="5"/>
        <v>9</v>
      </c>
      <c r="I119" s="70">
        <v>115</v>
      </c>
      <c r="J119" s="70">
        <v>128</v>
      </c>
      <c r="K119" s="99">
        <f t="shared" si="6"/>
        <v>-12</v>
      </c>
      <c r="L119" s="70">
        <v>116</v>
      </c>
      <c r="M119" s="70">
        <v>106</v>
      </c>
      <c r="N119" s="99">
        <f t="shared" si="7"/>
        <v>-4</v>
      </c>
      <c r="O119" s="70">
        <v>102</v>
      </c>
      <c r="P119" s="84">
        <v>0.75</v>
      </c>
      <c r="Q119" s="138">
        <v>16</v>
      </c>
      <c r="R119" s="138">
        <v>16</v>
      </c>
      <c r="S119" s="139">
        <v>0</v>
      </c>
      <c r="T119" s="70">
        <v>0</v>
      </c>
      <c r="U119" s="70">
        <v>0</v>
      </c>
      <c r="V119" s="70">
        <v>0</v>
      </c>
      <c r="W119" s="70">
        <v>0</v>
      </c>
      <c r="X119" s="70">
        <v>0</v>
      </c>
      <c r="Y119" s="139">
        <v>0</v>
      </c>
      <c r="Z119" s="70">
        <v>0</v>
      </c>
      <c r="AA119" s="70">
        <v>0</v>
      </c>
      <c r="AB119" s="70">
        <v>52</v>
      </c>
      <c r="AC119" s="70">
        <v>802</v>
      </c>
      <c r="AD119" s="70">
        <v>2</v>
      </c>
      <c r="AE119" s="139">
        <v>0</v>
      </c>
      <c r="AF119" s="70">
        <v>0</v>
      </c>
      <c r="AG119" s="141">
        <v>0</v>
      </c>
      <c r="AH119" s="70">
        <v>1</v>
      </c>
      <c r="AI119" s="142">
        <v>1</v>
      </c>
      <c r="AJ119" s="143">
        <f t="shared" si="8"/>
        <v>90.2</v>
      </c>
      <c r="AK119" s="152">
        <f t="shared" si="9"/>
        <v>5.6375000000000002</v>
      </c>
    </row>
    <row r="120" spans="1:37" x14ac:dyDescent="0.3">
      <c r="A120" s="80" t="s">
        <v>302</v>
      </c>
      <c r="B120" s="50" t="s">
        <v>43</v>
      </c>
      <c r="C120" s="50" t="s">
        <v>36</v>
      </c>
      <c r="D120" s="50">
        <v>8</v>
      </c>
      <c r="E120" s="53"/>
      <c r="F120" s="53"/>
      <c r="G120" s="70">
        <v>93</v>
      </c>
      <c r="H120" s="99">
        <f t="shared" si="5"/>
        <v>23</v>
      </c>
      <c r="I120" s="70">
        <v>116</v>
      </c>
      <c r="J120" s="70">
        <v>123</v>
      </c>
      <c r="K120" s="99">
        <f t="shared" si="6"/>
        <v>8</v>
      </c>
      <c r="L120" s="70">
        <v>131</v>
      </c>
      <c r="M120" s="70">
        <v>107</v>
      </c>
      <c r="N120" s="99">
        <f t="shared" si="7"/>
        <v>15</v>
      </c>
      <c r="O120" s="70">
        <v>122</v>
      </c>
      <c r="P120" s="84">
        <v>0.8</v>
      </c>
      <c r="Q120" s="138">
        <v>16</v>
      </c>
      <c r="R120" s="138">
        <v>3</v>
      </c>
      <c r="S120" s="139">
        <v>0</v>
      </c>
      <c r="T120" s="70">
        <v>0</v>
      </c>
      <c r="U120" s="70">
        <v>0</v>
      </c>
      <c r="V120" s="70">
        <v>0</v>
      </c>
      <c r="W120" s="70">
        <v>0</v>
      </c>
      <c r="X120" s="70">
        <v>0</v>
      </c>
      <c r="Y120" s="139">
        <v>0</v>
      </c>
      <c r="Z120" s="70">
        <v>0</v>
      </c>
      <c r="AA120" s="70">
        <v>0</v>
      </c>
      <c r="AB120" s="70">
        <v>41</v>
      </c>
      <c r="AC120" s="70">
        <v>611</v>
      </c>
      <c r="AD120" s="70">
        <v>6</v>
      </c>
      <c r="AE120" s="139">
        <v>237</v>
      </c>
      <c r="AF120" s="70">
        <v>0</v>
      </c>
      <c r="AG120" s="141">
        <v>0</v>
      </c>
      <c r="AH120" s="70">
        <v>1</v>
      </c>
      <c r="AI120" s="142">
        <v>1</v>
      </c>
      <c r="AJ120" s="143">
        <f t="shared" si="8"/>
        <v>95.1</v>
      </c>
      <c r="AK120" s="152">
        <f t="shared" si="9"/>
        <v>5.9437499999999996</v>
      </c>
    </row>
    <row r="121" spans="1:37" x14ac:dyDescent="0.3">
      <c r="A121" s="80" t="s">
        <v>303</v>
      </c>
      <c r="B121" s="50" t="s">
        <v>42</v>
      </c>
      <c r="C121" s="50" t="s">
        <v>15</v>
      </c>
      <c r="D121" s="50">
        <v>9</v>
      </c>
      <c r="E121" s="53" t="s">
        <v>428</v>
      </c>
      <c r="F121" s="53"/>
      <c r="G121" s="70">
        <v>109</v>
      </c>
      <c r="H121" s="99">
        <f t="shared" si="5"/>
        <v>8</v>
      </c>
      <c r="I121" s="70">
        <v>117</v>
      </c>
      <c r="J121" s="70">
        <v>142</v>
      </c>
      <c r="K121" s="99">
        <f t="shared" si="6"/>
        <v>-30</v>
      </c>
      <c r="L121" s="70">
        <v>112</v>
      </c>
      <c r="M121" s="70">
        <v>132</v>
      </c>
      <c r="N121" s="99">
        <f t="shared" si="7"/>
        <v>-28</v>
      </c>
      <c r="O121" s="70">
        <v>104</v>
      </c>
      <c r="P121" s="84">
        <v>0.3</v>
      </c>
      <c r="Q121" s="138">
        <v>0</v>
      </c>
      <c r="R121" s="138">
        <v>0</v>
      </c>
      <c r="S121" s="139" t="s">
        <v>410</v>
      </c>
      <c r="T121" s="70" t="s">
        <v>410</v>
      </c>
      <c r="U121" s="70" t="s">
        <v>410</v>
      </c>
      <c r="V121" s="70" t="s">
        <v>410</v>
      </c>
      <c r="W121" s="70" t="s">
        <v>410</v>
      </c>
      <c r="X121" s="70" t="s">
        <v>410</v>
      </c>
      <c r="Y121" s="139" t="s">
        <v>410</v>
      </c>
      <c r="Z121" s="70" t="s">
        <v>410</v>
      </c>
      <c r="AA121" s="70" t="s">
        <v>410</v>
      </c>
      <c r="AB121" s="70" t="s">
        <v>410</v>
      </c>
      <c r="AC121" s="70" t="s">
        <v>410</v>
      </c>
      <c r="AD121" s="70" t="s">
        <v>410</v>
      </c>
      <c r="AE121" s="139" t="s">
        <v>410</v>
      </c>
      <c r="AF121" s="70" t="s">
        <v>410</v>
      </c>
      <c r="AG121" s="141" t="s">
        <v>410</v>
      </c>
      <c r="AH121" s="70" t="s">
        <v>410</v>
      </c>
      <c r="AI121" s="142" t="s">
        <v>410</v>
      </c>
      <c r="AJ121" s="143">
        <f t="shared" si="8"/>
        <v>0</v>
      </c>
      <c r="AK121" s="152" t="str">
        <f t="shared" si="9"/>
        <v>-</v>
      </c>
    </row>
    <row r="122" spans="1:37" x14ac:dyDescent="0.3">
      <c r="A122" s="80" t="s">
        <v>304</v>
      </c>
      <c r="B122" s="50" t="s">
        <v>44</v>
      </c>
      <c r="C122" s="50" t="s">
        <v>14</v>
      </c>
      <c r="D122" s="50">
        <v>4</v>
      </c>
      <c r="E122" s="53"/>
      <c r="F122" s="53"/>
      <c r="G122" s="70">
        <v>128</v>
      </c>
      <c r="H122" s="99">
        <f t="shared" si="5"/>
        <v>-10</v>
      </c>
      <c r="I122" s="70">
        <v>118</v>
      </c>
      <c r="J122" s="70">
        <v>127</v>
      </c>
      <c r="K122" s="99">
        <f t="shared" si="6"/>
        <v>22</v>
      </c>
      <c r="L122" s="70">
        <v>149</v>
      </c>
      <c r="M122" s="70">
        <v>101</v>
      </c>
      <c r="N122" s="99">
        <f t="shared" si="7"/>
        <v>27</v>
      </c>
      <c r="O122" s="70">
        <v>128</v>
      </c>
      <c r="P122" s="84">
        <v>0.85</v>
      </c>
      <c r="Q122" s="138">
        <v>16</v>
      </c>
      <c r="R122" s="138">
        <v>16</v>
      </c>
      <c r="S122" s="139">
        <v>363</v>
      </c>
      <c r="T122" s="70">
        <v>223</v>
      </c>
      <c r="U122" s="70">
        <v>4293</v>
      </c>
      <c r="V122" s="70">
        <v>33</v>
      </c>
      <c r="W122" s="70">
        <v>20</v>
      </c>
      <c r="X122" s="70">
        <v>29</v>
      </c>
      <c r="Y122" s="139">
        <v>61</v>
      </c>
      <c r="Z122" s="70">
        <v>183</v>
      </c>
      <c r="AA122" s="70">
        <v>2</v>
      </c>
      <c r="AB122" s="70">
        <v>0</v>
      </c>
      <c r="AC122" s="70">
        <v>0</v>
      </c>
      <c r="AD122" s="70">
        <v>0</v>
      </c>
      <c r="AE122" s="139">
        <v>0</v>
      </c>
      <c r="AF122" s="70">
        <v>0</v>
      </c>
      <c r="AG122" s="141">
        <v>0</v>
      </c>
      <c r="AH122" s="70">
        <v>4</v>
      </c>
      <c r="AI122" s="142">
        <v>3</v>
      </c>
      <c r="AJ122" s="143">
        <f t="shared" si="8"/>
        <v>308.02000000000004</v>
      </c>
      <c r="AK122" s="152">
        <f t="shared" si="9"/>
        <v>19.251250000000002</v>
      </c>
    </row>
    <row r="123" spans="1:37" x14ac:dyDescent="0.3">
      <c r="A123" s="80" t="s">
        <v>305</v>
      </c>
      <c r="B123" s="50" t="s">
        <v>43</v>
      </c>
      <c r="C123" s="50" t="s">
        <v>29</v>
      </c>
      <c r="D123" s="50">
        <v>4</v>
      </c>
      <c r="E123" s="53"/>
      <c r="F123" s="53"/>
      <c r="G123" s="70">
        <v>121</v>
      </c>
      <c r="H123" s="99">
        <f t="shared" si="5"/>
        <v>-2</v>
      </c>
      <c r="I123" s="70">
        <v>119</v>
      </c>
      <c r="J123" s="70">
        <v>136</v>
      </c>
      <c r="K123" s="99">
        <f t="shared" si="6"/>
        <v>-91</v>
      </c>
      <c r="L123" s="70">
        <v>45</v>
      </c>
      <c r="M123" s="70">
        <v>125</v>
      </c>
      <c r="N123" s="99">
        <f t="shared" si="7"/>
        <v>-84</v>
      </c>
      <c r="O123" s="70">
        <v>41</v>
      </c>
      <c r="P123" s="84">
        <v>0.57999999999999996</v>
      </c>
      <c r="Q123" s="138">
        <v>13</v>
      </c>
      <c r="R123" s="138">
        <v>3</v>
      </c>
      <c r="S123" s="139">
        <v>0</v>
      </c>
      <c r="T123" s="70">
        <v>1</v>
      </c>
      <c r="U123" s="70">
        <v>0</v>
      </c>
      <c r="V123" s="70">
        <v>0</v>
      </c>
      <c r="W123" s="70">
        <v>0</v>
      </c>
      <c r="X123" s="70">
        <v>0</v>
      </c>
      <c r="Y123" s="139">
        <v>9</v>
      </c>
      <c r="Z123" s="70">
        <v>151</v>
      </c>
      <c r="AA123" s="70">
        <v>1</v>
      </c>
      <c r="AB123" s="70">
        <v>40</v>
      </c>
      <c r="AC123" s="70">
        <v>418</v>
      </c>
      <c r="AD123" s="70">
        <v>4</v>
      </c>
      <c r="AE123" s="139">
        <v>678</v>
      </c>
      <c r="AF123" s="70">
        <v>1</v>
      </c>
      <c r="AG123" s="141">
        <v>0</v>
      </c>
      <c r="AH123" s="70">
        <v>1</v>
      </c>
      <c r="AI123" s="142">
        <v>1</v>
      </c>
      <c r="AJ123" s="143">
        <f t="shared" si="8"/>
        <v>90.9</v>
      </c>
      <c r="AK123" s="152">
        <f t="shared" si="9"/>
        <v>6.9923076923076923</v>
      </c>
    </row>
    <row r="124" spans="1:37" x14ac:dyDescent="0.3">
      <c r="A124" s="80" t="s">
        <v>306</v>
      </c>
      <c r="B124" s="50" t="s">
        <v>42</v>
      </c>
      <c r="C124" s="50" t="s">
        <v>13</v>
      </c>
      <c r="D124" s="50">
        <v>11</v>
      </c>
      <c r="E124" s="53"/>
      <c r="F124" s="53"/>
      <c r="G124" s="70">
        <v>98</v>
      </c>
      <c r="H124" s="99">
        <f t="shared" si="5"/>
        <v>22</v>
      </c>
      <c r="I124" s="70">
        <v>120</v>
      </c>
      <c r="J124" s="70">
        <v>113</v>
      </c>
      <c r="K124" s="99">
        <f t="shared" si="6"/>
        <v>44</v>
      </c>
      <c r="L124" s="70">
        <v>157</v>
      </c>
      <c r="M124" s="70">
        <v>92</v>
      </c>
      <c r="N124" s="99">
        <f t="shared" si="7"/>
        <v>57</v>
      </c>
      <c r="O124" s="70">
        <v>149</v>
      </c>
      <c r="P124" s="84">
        <v>0.47</v>
      </c>
      <c r="Q124" s="138">
        <v>16</v>
      </c>
      <c r="R124" s="138">
        <v>1</v>
      </c>
      <c r="S124" s="139">
        <v>0</v>
      </c>
      <c r="T124" s="70">
        <v>0</v>
      </c>
      <c r="U124" s="70">
        <v>0</v>
      </c>
      <c r="V124" s="70">
        <v>0</v>
      </c>
      <c r="W124" s="70">
        <v>0</v>
      </c>
      <c r="X124" s="70">
        <v>0</v>
      </c>
      <c r="Y124" s="139">
        <v>152</v>
      </c>
      <c r="Z124" s="70">
        <v>436</v>
      </c>
      <c r="AA124" s="70">
        <v>2</v>
      </c>
      <c r="AB124" s="70">
        <v>20</v>
      </c>
      <c r="AC124" s="70">
        <v>104</v>
      </c>
      <c r="AD124" s="70">
        <v>0</v>
      </c>
      <c r="AE124" s="139">
        <v>0</v>
      </c>
      <c r="AF124" s="70">
        <v>0</v>
      </c>
      <c r="AG124" s="141">
        <v>0</v>
      </c>
      <c r="AH124" s="70">
        <v>0</v>
      </c>
      <c r="AI124" s="142">
        <v>0</v>
      </c>
      <c r="AJ124" s="143">
        <f t="shared" si="8"/>
        <v>66</v>
      </c>
      <c r="AK124" s="152">
        <f t="shared" si="9"/>
        <v>4.125</v>
      </c>
    </row>
    <row r="125" spans="1:37" x14ac:dyDescent="0.3">
      <c r="A125" s="80" t="s">
        <v>307</v>
      </c>
      <c r="B125" s="50" t="s">
        <v>45</v>
      </c>
      <c r="C125" s="50" t="s">
        <v>23</v>
      </c>
      <c r="D125" s="50">
        <v>10</v>
      </c>
      <c r="E125" s="53"/>
      <c r="F125" s="53"/>
      <c r="G125" s="70">
        <v>133</v>
      </c>
      <c r="H125" s="99">
        <f t="shared" si="5"/>
        <v>-12</v>
      </c>
      <c r="I125" s="70">
        <v>121</v>
      </c>
      <c r="J125" s="70">
        <v>156</v>
      </c>
      <c r="K125" s="99">
        <f t="shared" si="6"/>
        <v>-43</v>
      </c>
      <c r="L125" s="70">
        <v>113</v>
      </c>
      <c r="M125" s="70">
        <v>186</v>
      </c>
      <c r="N125" s="99">
        <f t="shared" si="7"/>
        <v>-77</v>
      </c>
      <c r="O125" s="70">
        <v>109</v>
      </c>
      <c r="P125" s="84">
        <v>0.78</v>
      </c>
      <c r="Q125" s="138">
        <v>16</v>
      </c>
      <c r="R125" s="138">
        <v>10</v>
      </c>
      <c r="S125" s="139">
        <v>0</v>
      </c>
      <c r="T125" s="70">
        <v>0</v>
      </c>
      <c r="U125" s="70">
        <v>0</v>
      </c>
      <c r="V125" s="70">
        <v>0</v>
      </c>
      <c r="W125" s="70">
        <v>0</v>
      </c>
      <c r="X125" s="70">
        <v>0</v>
      </c>
      <c r="Y125" s="139">
        <v>0</v>
      </c>
      <c r="Z125" s="70">
        <v>0</v>
      </c>
      <c r="AA125" s="70">
        <v>0</v>
      </c>
      <c r="AB125" s="70">
        <v>17</v>
      </c>
      <c r="AC125" s="70">
        <v>376</v>
      </c>
      <c r="AD125" s="70">
        <v>3</v>
      </c>
      <c r="AE125" s="139">
        <v>0</v>
      </c>
      <c r="AF125" s="70">
        <v>0</v>
      </c>
      <c r="AG125" s="141">
        <v>0</v>
      </c>
      <c r="AH125" s="70">
        <v>0</v>
      </c>
      <c r="AI125" s="142">
        <v>0</v>
      </c>
      <c r="AJ125" s="143">
        <f t="shared" si="8"/>
        <v>55.6</v>
      </c>
      <c r="AK125" s="152">
        <f t="shared" si="9"/>
        <v>3.4750000000000001</v>
      </c>
    </row>
    <row r="126" spans="1:37" x14ac:dyDescent="0.3">
      <c r="A126" s="80" t="s">
        <v>308</v>
      </c>
      <c r="B126" s="50" t="s">
        <v>42</v>
      </c>
      <c r="C126" s="50" t="s">
        <v>10</v>
      </c>
      <c r="D126" s="50">
        <v>5</v>
      </c>
      <c r="E126" s="53"/>
      <c r="F126" s="53"/>
      <c r="G126" s="70">
        <v>153</v>
      </c>
      <c r="H126" s="99">
        <f t="shared" si="5"/>
        <v>-30</v>
      </c>
      <c r="I126" s="70">
        <v>123</v>
      </c>
      <c r="J126" s="70">
        <v>124</v>
      </c>
      <c r="K126" s="99">
        <f t="shared" si="6"/>
        <v>-21</v>
      </c>
      <c r="L126" s="70">
        <v>103</v>
      </c>
      <c r="M126" s="70">
        <v>164</v>
      </c>
      <c r="N126" s="99">
        <f t="shared" si="7"/>
        <v>-61</v>
      </c>
      <c r="O126" s="70">
        <v>103</v>
      </c>
      <c r="P126" s="84">
        <v>0.34</v>
      </c>
      <c r="Q126" s="138">
        <v>10</v>
      </c>
      <c r="R126" s="138">
        <v>7</v>
      </c>
      <c r="S126" s="139">
        <v>1</v>
      </c>
      <c r="T126" s="70">
        <v>0</v>
      </c>
      <c r="U126" s="70">
        <v>16</v>
      </c>
      <c r="V126" s="70">
        <v>1</v>
      </c>
      <c r="W126" s="70">
        <v>0</v>
      </c>
      <c r="X126" s="70">
        <v>0</v>
      </c>
      <c r="Y126" s="139">
        <v>114</v>
      </c>
      <c r="Z126" s="70">
        <v>379</v>
      </c>
      <c r="AA126" s="70">
        <v>5</v>
      </c>
      <c r="AB126" s="70">
        <v>17</v>
      </c>
      <c r="AC126" s="70">
        <v>108</v>
      </c>
      <c r="AD126" s="70">
        <v>0</v>
      </c>
      <c r="AE126" s="139">
        <v>0</v>
      </c>
      <c r="AF126" s="70">
        <v>0</v>
      </c>
      <c r="AG126" s="141">
        <v>0</v>
      </c>
      <c r="AH126" s="70">
        <v>1</v>
      </c>
      <c r="AI126" s="142">
        <v>1</v>
      </c>
      <c r="AJ126" s="143">
        <f t="shared" si="8"/>
        <v>81.339999999999989</v>
      </c>
      <c r="AK126" s="152">
        <f t="shared" si="9"/>
        <v>8.1339999999999986</v>
      </c>
    </row>
    <row r="127" spans="1:37" x14ac:dyDescent="0.3">
      <c r="A127" s="80" t="s">
        <v>309</v>
      </c>
      <c r="B127" s="50" t="s">
        <v>43</v>
      </c>
      <c r="C127" s="50" t="s">
        <v>25</v>
      </c>
      <c r="D127" s="50">
        <v>10</v>
      </c>
      <c r="E127" s="53"/>
      <c r="F127" s="53"/>
      <c r="G127" s="70">
        <v>141</v>
      </c>
      <c r="H127" s="99">
        <f t="shared" si="5"/>
        <v>-17</v>
      </c>
      <c r="I127" s="70">
        <v>124</v>
      </c>
      <c r="J127" s="70">
        <v>192</v>
      </c>
      <c r="K127" s="99">
        <f t="shared" si="6"/>
        <v>-59</v>
      </c>
      <c r="L127" s="70">
        <v>133</v>
      </c>
      <c r="M127" s="70">
        <v>131</v>
      </c>
      <c r="N127" s="99">
        <f t="shared" si="7"/>
        <v>8</v>
      </c>
      <c r="O127" s="70">
        <v>139</v>
      </c>
      <c r="P127" s="84">
        <v>0.25</v>
      </c>
      <c r="Q127" s="138">
        <v>12</v>
      </c>
      <c r="R127" s="138">
        <v>9</v>
      </c>
      <c r="S127" s="139">
        <v>0</v>
      </c>
      <c r="T127" s="70">
        <v>0</v>
      </c>
      <c r="U127" s="70">
        <v>0</v>
      </c>
      <c r="V127" s="70">
        <v>0</v>
      </c>
      <c r="W127" s="70">
        <v>0</v>
      </c>
      <c r="X127" s="70">
        <v>0</v>
      </c>
      <c r="Y127" s="139">
        <v>0</v>
      </c>
      <c r="Z127" s="70">
        <v>0</v>
      </c>
      <c r="AA127" s="70">
        <v>0</v>
      </c>
      <c r="AB127" s="70">
        <v>37</v>
      </c>
      <c r="AC127" s="70">
        <v>519</v>
      </c>
      <c r="AD127" s="70">
        <v>4</v>
      </c>
      <c r="AE127" s="139">
        <v>0</v>
      </c>
      <c r="AF127" s="70">
        <v>0</v>
      </c>
      <c r="AG127" s="141">
        <v>0</v>
      </c>
      <c r="AH127" s="70">
        <v>1</v>
      </c>
      <c r="AI127" s="142">
        <v>0</v>
      </c>
      <c r="AJ127" s="143">
        <f t="shared" si="8"/>
        <v>75.900000000000006</v>
      </c>
      <c r="AK127" s="152">
        <f t="shared" si="9"/>
        <v>6.3250000000000002</v>
      </c>
    </row>
    <row r="128" spans="1:37" x14ac:dyDescent="0.3">
      <c r="A128" s="80" t="s">
        <v>310</v>
      </c>
      <c r="B128" s="50" t="s">
        <v>42</v>
      </c>
      <c r="C128" s="50" t="s">
        <v>32</v>
      </c>
      <c r="D128" s="50">
        <v>5</v>
      </c>
      <c r="E128" s="53"/>
      <c r="F128" s="53"/>
      <c r="G128" s="70">
        <v>54</v>
      </c>
      <c r="H128" s="99">
        <f t="shared" si="5"/>
        <v>71</v>
      </c>
      <c r="I128" s="70">
        <v>125</v>
      </c>
      <c r="J128" s="70">
        <v>93</v>
      </c>
      <c r="K128" s="99">
        <f t="shared" si="6"/>
        <v>70</v>
      </c>
      <c r="L128" s="70">
        <v>163</v>
      </c>
      <c r="M128" s="70">
        <v>61</v>
      </c>
      <c r="N128" s="99">
        <f t="shared" si="7"/>
        <v>92</v>
      </c>
      <c r="O128" s="70">
        <v>153</v>
      </c>
      <c r="P128" s="84">
        <v>0.77</v>
      </c>
      <c r="Q128" s="138">
        <v>16</v>
      </c>
      <c r="R128" s="138">
        <v>15</v>
      </c>
      <c r="S128" s="139">
        <v>0</v>
      </c>
      <c r="T128" s="70">
        <v>0</v>
      </c>
      <c r="U128" s="70">
        <v>0</v>
      </c>
      <c r="V128" s="70">
        <v>0</v>
      </c>
      <c r="W128" s="70">
        <v>0</v>
      </c>
      <c r="X128" s="70">
        <v>0</v>
      </c>
      <c r="Y128" s="139">
        <v>177</v>
      </c>
      <c r="Z128" s="70">
        <v>709</v>
      </c>
      <c r="AA128" s="70">
        <v>2</v>
      </c>
      <c r="AB128" s="70">
        <v>26</v>
      </c>
      <c r="AC128" s="70">
        <v>170</v>
      </c>
      <c r="AD128" s="70">
        <v>0</v>
      </c>
      <c r="AE128" s="139">
        <v>0</v>
      </c>
      <c r="AF128" s="70">
        <v>0</v>
      </c>
      <c r="AG128" s="141">
        <v>0</v>
      </c>
      <c r="AH128" s="70">
        <v>1</v>
      </c>
      <c r="AI128" s="142">
        <v>1</v>
      </c>
      <c r="AJ128" s="143">
        <f t="shared" si="8"/>
        <v>97.9</v>
      </c>
      <c r="AK128" s="152">
        <f t="shared" si="9"/>
        <v>6.1187500000000004</v>
      </c>
    </row>
    <row r="129" spans="1:37" x14ac:dyDescent="0.3">
      <c r="A129" s="80" t="s">
        <v>311</v>
      </c>
      <c r="B129" s="50" t="s">
        <v>43</v>
      </c>
      <c r="C129" s="50" t="s">
        <v>27</v>
      </c>
      <c r="D129" s="50">
        <v>12</v>
      </c>
      <c r="E129" s="53" t="s">
        <v>428</v>
      </c>
      <c r="F129" s="53"/>
      <c r="G129" s="70">
        <v>111</v>
      </c>
      <c r="H129" s="99">
        <f t="shared" si="5"/>
        <v>15</v>
      </c>
      <c r="I129" s="70">
        <v>126</v>
      </c>
      <c r="J129" s="70">
        <v>131</v>
      </c>
      <c r="K129" s="99">
        <f t="shared" si="6"/>
        <v>-27</v>
      </c>
      <c r="L129" s="70">
        <v>104</v>
      </c>
      <c r="M129" s="70">
        <v>102</v>
      </c>
      <c r="N129" s="99">
        <f t="shared" si="7"/>
        <v>5</v>
      </c>
      <c r="O129" s="70">
        <v>107</v>
      </c>
      <c r="P129" s="84">
        <v>0.69</v>
      </c>
      <c r="Q129" s="138">
        <v>0</v>
      </c>
      <c r="R129" s="138">
        <v>0</v>
      </c>
      <c r="S129" s="139" t="s">
        <v>410</v>
      </c>
      <c r="T129" s="70" t="s">
        <v>410</v>
      </c>
      <c r="U129" s="70" t="s">
        <v>410</v>
      </c>
      <c r="V129" s="70" t="s">
        <v>410</v>
      </c>
      <c r="W129" s="70" t="s">
        <v>410</v>
      </c>
      <c r="X129" s="70" t="s">
        <v>410</v>
      </c>
      <c r="Y129" s="139" t="s">
        <v>410</v>
      </c>
      <c r="Z129" s="70" t="s">
        <v>410</v>
      </c>
      <c r="AA129" s="70" t="s">
        <v>410</v>
      </c>
      <c r="AB129" s="70" t="s">
        <v>410</v>
      </c>
      <c r="AC129" s="70" t="s">
        <v>410</v>
      </c>
      <c r="AD129" s="70" t="s">
        <v>410</v>
      </c>
      <c r="AE129" s="139" t="s">
        <v>410</v>
      </c>
      <c r="AF129" s="70" t="s">
        <v>410</v>
      </c>
      <c r="AG129" s="141" t="s">
        <v>410</v>
      </c>
      <c r="AH129" s="70" t="s">
        <v>410</v>
      </c>
      <c r="AI129" s="142" t="s">
        <v>410</v>
      </c>
      <c r="AJ129" s="143">
        <f t="shared" si="8"/>
        <v>0</v>
      </c>
      <c r="AK129" s="152" t="str">
        <f t="shared" si="9"/>
        <v>-</v>
      </c>
    </row>
    <row r="130" spans="1:37" x14ac:dyDescent="0.3">
      <c r="A130" s="80" t="s">
        <v>312</v>
      </c>
      <c r="B130" s="50" t="s">
        <v>42</v>
      </c>
      <c r="C130" s="50" t="s">
        <v>40</v>
      </c>
      <c r="D130" s="50">
        <v>10</v>
      </c>
      <c r="E130" s="53"/>
      <c r="F130" s="53"/>
      <c r="G130" s="70">
        <v>300</v>
      </c>
      <c r="H130" s="99">
        <f t="shared" si="5"/>
        <v>-173</v>
      </c>
      <c r="I130" s="70">
        <v>127</v>
      </c>
      <c r="J130" s="70">
        <v>228</v>
      </c>
      <c r="K130" s="99">
        <f t="shared" si="6"/>
        <v>-35</v>
      </c>
      <c r="L130" s="70">
        <v>193</v>
      </c>
      <c r="M130" s="70">
        <v>166</v>
      </c>
      <c r="N130" s="99">
        <f t="shared" si="7"/>
        <v>-2</v>
      </c>
      <c r="O130" s="70">
        <v>164</v>
      </c>
      <c r="P130" s="84">
        <v>0.06</v>
      </c>
      <c r="Q130" s="138">
        <v>16</v>
      </c>
      <c r="R130" s="138">
        <v>0</v>
      </c>
      <c r="S130" s="139">
        <v>0</v>
      </c>
      <c r="T130" s="70">
        <v>0</v>
      </c>
      <c r="U130" s="70">
        <v>0</v>
      </c>
      <c r="V130" s="70">
        <v>0</v>
      </c>
      <c r="W130" s="70">
        <v>0</v>
      </c>
      <c r="X130" s="70">
        <v>0</v>
      </c>
      <c r="Y130" s="139">
        <v>62</v>
      </c>
      <c r="Z130" s="70">
        <v>274</v>
      </c>
      <c r="AA130" s="70">
        <v>4</v>
      </c>
      <c r="AB130" s="70">
        <v>31</v>
      </c>
      <c r="AC130" s="70">
        <v>251</v>
      </c>
      <c r="AD130" s="70">
        <v>0</v>
      </c>
      <c r="AE130" s="139">
        <v>0</v>
      </c>
      <c r="AF130" s="70">
        <v>0</v>
      </c>
      <c r="AG130" s="141">
        <v>0</v>
      </c>
      <c r="AH130" s="70">
        <v>2</v>
      </c>
      <c r="AI130" s="142">
        <v>0</v>
      </c>
      <c r="AJ130" s="143">
        <f t="shared" si="8"/>
        <v>76.5</v>
      </c>
      <c r="AK130" s="152">
        <f t="shared" si="9"/>
        <v>4.78125</v>
      </c>
    </row>
    <row r="131" spans="1:37" x14ac:dyDescent="0.3">
      <c r="A131" s="80" t="s">
        <v>313</v>
      </c>
      <c r="B131" s="50" t="s">
        <v>45</v>
      </c>
      <c r="C131" s="50" t="s">
        <v>32</v>
      </c>
      <c r="D131" s="50">
        <v>5</v>
      </c>
      <c r="E131" s="53"/>
      <c r="F131" s="53"/>
      <c r="G131" s="70">
        <v>118</v>
      </c>
      <c r="H131" s="99">
        <f t="shared" si="5"/>
        <v>10</v>
      </c>
      <c r="I131" s="70">
        <v>128</v>
      </c>
      <c r="J131" s="70">
        <v>151</v>
      </c>
      <c r="K131" s="99">
        <f t="shared" si="6"/>
        <v>-4</v>
      </c>
      <c r="L131" s="70">
        <v>147</v>
      </c>
      <c r="M131" s="70">
        <v>180</v>
      </c>
      <c r="N131" s="99">
        <f t="shared" si="7"/>
        <v>-37</v>
      </c>
      <c r="O131" s="70">
        <v>143</v>
      </c>
      <c r="P131" s="84">
        <v>0.79</v>
      </c>
      <c r="Q131" s="138">
        <v>16</v>
      </c>
      <c r="R131" s="138">
        <v>15</v>
      </c>
      <c r="S131" s="139">
        <v>0</v>
      </c>
      <c r="T131" s="70">
        <v>0</v>
      </c>
      <c r="U131" s="70">
        <v>0</v>
      </c>
      <c r="V131" s="70">
        <v>0</v>
      </c>
      <c r="W131" s="70">
        <v>0</v>
      </c>
      <c r="X131" s="70">
        <v>0</v>
      </c>
      <c r="Y131" s="139">
        <v>7</v>
      </c>
      <c r="Z131" s="70">
        <v>15</v>
      </c>
      <c r="AA131" s="70">
        <v>1</v>
      </c>
      <c r="AB131" s="70">
        <v>69</v>
      </c>
      <c r="AC131" s="70">
        <v>759</v>
      </c>
      <c r="AD131" s="70">
        <v>6</v>
      </c>
      <c r="AE131" s="139">
        <v>23</v>
      </c>
      <c r="AF131" s="70">
        <v>0</v>
      </c>
      <c r="AG131" s="141">
        <v>0</v>
      </c>
      <c r="AH131" s="70">
        <v>0</v>
      </c>
      <c r="AI131" s="142">
        <v>0</v>
      </c>
      <c r="AJ131" s="143">
        <f t="shared" si="8"/>
        <v>119.4</v>
      </c>
      <c r="AK131" s="152">
        <f t="shared" si="9"/>
        <v>7.4625000000000004</v>
      </c>
    </row>
    <row r="132" spans="1:37" x14ac:dyDescent="0.3">
      <c r="A132" s="80" t="s">
        <v>314</v>
      </c>
      <c r="B132" s="50" t="s">
        <v>43</v>
      </c>
      <c r="C132" s="50" t="s">
        <v>13</v>
      </c>
      <c r="D132" s="50">
        <v>11</v>
      </c>
      <c r="E132" s="53"/>
      <c r="F132" s="53"/>
      <c r="G132" s="70">
        <v>173</v>
      </c>
      <c r="H132" s="99">
        <f t="shared" si="5"/>
        <v>-44</v>
      </c>
      <c r="I132" s="70">
        <v>129</v>
      </c>
      <c r="J132" s="70">
        <v>153</v>
      </c>
      <c r="K132" s="99">
        <f t="shared" si="6"/>
        <v>-27</v>
      </c>
      <c r="L132" s="70">
        <v>126</v>
      </c>
      <c r="M132" s="70">
        <v>172</v>
      </c>
      <c r="N132" s="99">
        <f t="shared" si="7"/>
        <v>-52</v>
      </c>
      <c r="O132" s="70">
        <v>120</v>
      </c>
      <c r="P132" s="84">
        <v>0.28000000000000003</v>
      </c>
      <c r="Q132" s="138">
        <v>15</v>
      </c>
      <c r="R132" s="138">
        <v>15</v>
      </c>
      <c r="S132" s="139">
        <v>0</v>
      </c>
      <c r="T132" s="70">
        <v>0</v>
      </c>
      <c r="U132" s="70">
        <v>0</v>
      </c>
      <c r="V132" s="70">
        <v>0</v>
      </c>
      <c r="W132" s="70">
        <v>0</v>
      </c>
      <c r="X132" s="70">
        <v>0</v>
      </c>
      <c r="Y132" s="139">
        <v>0</v>
      </c>
      <c r="Z132" s="70">
        <v>0</v>
      </c>
      <c r="AA132" s="70">
        <v>0</v>
      </c>
      <c r="AB132" s="70">
        <v>64</v>
      </c>
      <c r="AC132" s="70">
        <v>745</v>
      </c>
      <c r="AD132" s="70">
        <v>4</v>
      </c>
      <c r="AE132" s="139">
        <v>0</v>
      </c>
      <c r="AF132" s="70">
        <v>0</v>
      </c>
      <c r="AG132" s="141">
        <v>0</v>
      </c>
      <c r="AH132" s="70">
        <v>0</v>
      </c>
      <c r="AI132" s="142">
        <v>0</v>
      </c>
      <c r="AJ132" s="143">
        <f t="shared" si="8"/>
        <v>98.5</v>
      </c>
      <c r="AK132" s="152">
        <f t="shared" si="9"/>
        <v>6.5666666666666664</v>
      </c>
    </row>
    <row r="133" spans="1:37" x14ac:dyDescent="0.3">
      <c r="A133" s="80" t="s">
        <v>315</v>
      </c>
      <c r="B133" s="50" t="s">
        <v>43</v>
      </c>
      <c r="C133" s="50" t="s">
        <v>26</v>
      </c>
      <c r="D133" s="50">
        <v>12</v>
      </c>
      <c r="E133" s="53"/>
      <c r="F133" s="53"/>
      <c r="G133" s="70">
        <v>115</v>
      </c>
      <c r="H133" s="99">
        <f t="shared" ref="H133:H196" si="10">I133-G133</f>
        <v>15</v>
      </c>
      <c r="I133" s="70">
        <v>130</v>
      </c>
      <c r="J133" s="70">
        <v>170</v>
      </c>
      <c r="K133" s="99">
        <f t="shared" ref="K133:K196" si="11">L133-J133</f>
        <v>-70</v>
      </c>
      <c r="L133" s="70">
        <v>100</v>
      </c>
      <c r="M133" s="70">
        <v>137</v>
      </c>
      <c r="N133" s="99">
        <f t="shared" ref="N133:N196" si="12">O133-M133</f>
        <v>-23</v>
      </c>
      <c r="O133" s="70">
        <v>114</v>
      </c>
      <c r="P133" s="84">
        <v>0.61</v>
      </c>
      <c r="Q133" s="138">
        <v>12</v>
      </c>
      <c r="R133" s="138">
        <v>1</v>
      </c>
      <c r="S133" s="139">
        <v>0</v>
      </c>
      <c r="T133" s="70">
        <v>0</v>
      </c>
      <c r="U133" s="70">
        <v>0</v>
      </c>
      <c r="V133" s="70">
        <v>0</v>
      </c>
      <c r="W133" s="70">
        <v>0</v>
      </c>
      <c r="X133" s="70">
        <v>0</v>
      </c>
      <c r="Y133" s="139">
        <v>0</v>
      </c>
      <c r="Z133" s="70">
        <v>0</v>
      </c>
      <c r="AA133" s="70">
        <v>0</v>
      </c>
      <c r="AB133" s="70">
        <v>6</v>
      </c>
      <c r="AC133" s="70">
        <v>64</v>
      </c>
      <c r="AD133" s="70">
        <v>0</v>
      </c>
      <c r="AE133" s="139">
        <v>37</v>
      </c>
      <c r="AF133" s="70">
        <v>0</v>
      </c>
      <c r="AG133" s="141">
        <v>0</v>
      </c>
      <c r="AH133" s="70">
        <v>0</v>
      </c>
      <c r="AI133" s="142">
        <v>0</v>
      </c>
      <c r="AJ133" s="143">
        <f t="shared" si="8"/>
        <v>6.4</v>
      </c>
      <c r="AK133" s="152">
        <f t="shared" si="9"/>
        <v>0.53333333333333333</v>
      </c>
    </row>
    <row r="134" spans="1:37" x14ac:dyDescent="0.3">
      <c r="A134" s="80" t="s">
        <v>316</v>
      </c>
      <c r="B134" s="50" t="s">
        <v>44</v>
      </c>
      <c r="C134" s="50" t="s">
        <v>36</v>
      </c>
      <c r="D134" s="50">
        <v>8</v>
      </c>
      <c r="E134" s="53"/>
      <c r="F134" s="53"/>
      <c r="G134" s="70">
        <v>135</v>
      </c>
      <c r="H134" s="99">
        <f t="shared" si="10"/>
        <v>-4</v>
      </c>
      <c r="I134" s="70">
        <v>131</v>
      </c>
      <c r="J134" s="70">
        <v>157</v>
      </c>
      <c r="K134" s="99">
        <f t="shared" si="11"/>
        <v>-35</v>
      </c>
      <c r="L134" s="70">
        <v>122</v>
      </c>
      <c r="M134" s="70">
        <v>150</v>
      </c>
      <c r="N134" s="99">
        <f t="shared" si="12"/>
        <v>-25</v>
      </c>
      <c r="O134" s="70">
        <v>125</v>
      </c>
      <c r="P134" s="84">
        <v>0.59</v>
      </c>
      <c r="Q134" s="138">
        <v>16</v>
      </c>
      <c r="R134" s="138">
        <v>16</v>
      </c>
      <c r="S134" s="139">
        <v>317</v>
      </c>
      <c r="T134" s="70">
        <v>234</v>
      </c>
      <c r="U134" s="70">
        <v>3818</v>
      </c>
      <c r="V134" s="70">
        <v>18</v>
      </c>
      <c r="W134" s="70">
        <v>27</v>
      </c>
      <c r="X134" s="70">
        <v>39</v>
      </c>
      <c r="Y134" s="139">
        <v>18</v>
      </c>
      <c r="Z134" s="70">
        <v>36</v>
      </c>
      <c r="AA134" s="70">
        <v>0</v>
      </c>
      <c r="AB134" s="70">
        <v>0</v>
      </c>
      <c r="AC134" s="70">
        <v>0</v>
      </c>
      <c r="AD134" s="70">
        <v>0</v>
      </c>
      <c r="AE134" s="139">
        <v>0</v>
      </c>
      <c r="AF134" s="70">
        <v>0</v>
      </c>
      <c r="AG134" s="141">
        <v>0</v>
      </c>
      <c r="AH134" s="70">
        <v>7</v>
      </c>
      <c r="AI134" s="142">
        <v>2</v>
      </c>
      <c r="AJ134" s="143">
        <f t="shared" ref="AJ134:AJ197" si="13">IFERROR($S134*$S$2+$T134*$T$2+IF($U$2=0,0,$U134/$U$2)+$V134*$V$2+$W134*$W$2+$X134*$X$2+$Y134*$Y$2+IF($Z$2=0,0,$Z134/$Z$2)+$AA$2*$AA134+$AB134*$AB$2+IF($AC$2=0,0,$AC134/$AC$2)+$AD134*$AD$2+IF($AE$2=0,0,$AE134/$AE$2)+$AF134*$AF$2+$AG134*$AG$2+$AH134*$AH$2+$AI134*$AI$2,0)</f>
        <v>197.32</v>
      </c>
      <c r="AK134" s="152">
        <f t="shared" ref="AK134:AK197" si="14">IFERROR($AJ134/$Q134,"-")</f>
        <v>12.3325</v>
      </c>
    </row>
    <row r="135" spans="1:37" x14ac:dyDescent="0.3">
      <c r="A135" s="80" t="s">
        <v>317</v>
      </c>
      <c r="B135" s="50" t="s">
        <v>44</v>
      </c>
      <c r="C135" s="50" t="s">
        <v>46</v>
      </c>
      <c r="D135" s="50">
        <v>4</v>
      </c>
      <c r="E135" s="53" t="s">
        <v>428</v>
      </c>
      <c r="F135" s="53"/>
      <c r="G135" s="70">
        <v>136</v>
      </c>
      <c r="H135" s="99">
        <f t="shared" si="10"/>
        <v>-4</v>
      </c>
      <c r="I135" s="70">
        <v>132</v>
      </c>
      <c r="J135" s="70">
        <v>143</v>
      </c>
      <c r="K135" s="99">
        <f t="shared" si="11"/>
        <v>-4</v>
      </c>
      <c r="L135" s="70">
        <v>139</v>
      </c>
      <c r="M135" s="70">
        <v>300</v>
      </c>
      <c r="N135" s="99">
        <f t="shared" si="12"/>
        <v>-164</v>
      </c>
      <c r="O135" s="70">
        <v>136</v>
      </c>
      <c r="P135" s="84">
        <v>0.63</v>
      </c>
      <c r="Q135" s="138">
        <v>0</v>
      </c>
      <c r="R135" s="138">
        <v>0</v>
      </c>
      <c r="S135" s="139" t="s">
        <v>410</v>
      </c>
      <c r="T135" s="70" t="s">
        <v>410</v>
      </c>
      <c r="U135" s="70" t="s">
        <v>410</v>
      </c>
      <c r="V135" s="70" t="s">
        <v>410</v>
      </c>
      <c r="W135" s="70" t="s">
        <v>410</v>
      </c>
      <c r="X135" s="70" t="s">
        <v>410</v>
      </c>
      <c r="Y135" s="139" t="s">
        <v>410</v>
      </c>
      <c r="Z135" s="70" t="s">
        <v>410</v>
      </c>
      <c r="AA135" s="70" t="s">
        <v>410</v>
      </c>
      <c r="AB135" s="70" t="s">
        <v>410</v>
      </c>
      <c r="AC135" s="70" t="s">
        <v>410</v>
      </c>
      <c r="AD135" s="70" t="s">
        <v>410</v>
      </c>
      <c r="AE135" s="139" t="s">
        <v>410</v>
      </c>
      <c r="AF135" s="70" t="s">
        <v>410</v>
      </c>
      <c r="AG135" s="141" t="s">
        <v>410</v>
      </c>
      <c r="AH135" s="70" t="s">
        <v>410</v>
      </c>
      <c r="AI135" s="142" t="s">
        <v>410</v>
      </c>
      <c r="AJ135" s="143">
        <f t="shared" si="13"/>
        <v>0</v>
      </c>
      <c r="AK135" s="152" t="str">
        <f t="shared" si="14"/>
        <v>-</v>
      </c>
    </row>
    <row r="136" spans="1:37" x14ac:dyDescent="0.3">
      <c r="A136" s="80" t="s">
        <v>318</v>
      </c>
      <c r="B136" s="50" t="s">
        <v>42</v>
      </c>
      <c r="C136" s="50" t="s">
        <v>30</v>
      </c>
      <c r="D136" s="50">
        <v>6</v>
      </c>
      <c r="E136" s="53"/>
      <c r="F136" s="53"/>
      <c r="G136" s="70">
        <v>126</v>
      </c>
      <c r="H136" s="99">
        <f t="shared" si="10"/>
        <v>7</v>
      </c>
      <c r="I136" s="70">
        <v>133</v>
      </c>
      <c r="J136" s="70">
        <v>133</v>
      </c>
      <c r="K136" s="99">
        <f t="shared" si="11"/>
        <v>-6</v>
      </c>
      <c r="L136" s="70">
        <v>127</v>
      </c>
      <c r="M136" s="70">
        <v>108</v>
      </c>
      <c r="N136" s="99">
        <f t="shared" si="12"/>
        <v>13</v>
      </c>
      <c r="O136" s="70">
        <v>121</v>
      </c>
      <c r="P136" s="84">
        <v>0.27</v>
      </c>
      <c r="Q136" s="138">
        <v>11</v>
      </c>
      <c r="R136" s="138">
        <v>3</v>
      </c>
      <c r="S136" s="139">
        <v>0</v>
      </c>
      <c r="T136" s="70">
        <v>0</v>
      </c>
      <c r="U136" s="70">
        <v>0</v>
      </c>
      <c r="V136" s="70">
        <v>0</v>
      </c>
      <c r="W136" s="70">
        <v>0</v>
      </c>
      <c r="X136" s="70">
        <v>0</v>
      </c>
      <c r="Y136" s="139">
        <v>78</v>
      </c>
      <c r="Z136" s="70">
        <v>386</v>
      </c>
      <c r="AA136" s="70">
        <v>1</v>
      </c>
      <c r="AB136" s="70">
        <v>7</v>
      </c>
      <c r="AC136" s="70">
        <v>68</v>
      </c>
      <c r="AD136" s="70">
        <v>0</v>
      </c>
      <c r="AE136" s="139">
        <v>0</v>
      </c>
      <c r="AF136" s="70">
        <v>0</v>
      </c>
      <c r="AG136" s="141">
        <v>0</v>
      </c>
      <c r="AH136" s="70">
        <v>0</v>
      </c>
      <c r="AI136" s="142">
        <v>0</v>
      </c>
      <c r="AJ136" s="143">
        <f t="shared" si="13"/>
        <v>51.4</v>
      </c>
      <c r="AK136" s="152">
        <f t="shared" si="14"/>
        <v>4.6727272727272728</v>
      </c>
    </row>
    <row r="137" spans="1:37" x14ac:dyDescent="0.3">
      <c r="A137" s="80" t="s">
        <v>319</v>
      </c>
      <c r="B137" s="50" t="s">
        <v>43</v>
      </c>
      <c r="C137" s="50" t="s">
        <v>30</v>
      </c>
      <c r="D137" s="50">
        <v>6</v>
      </c>
      <c r="E137" s="53"/>
      <c r="F137" s="53"/>
      <c r="G137" s="70">
        <v>129</v>
      </c>
      <c r="H137" s="99">
        <f t="shared" si="10"/>
        <v>5</v>
      </c>
      <c r="I137" s="70">
        <v>134</v>
      </c>
      <c r="J137" s="70">
        <v>163</v>
      </c>
      <c r="K137" s="99">
        <f t="shared" si="11"/>
        <v>-26</v>
      </c>
      <c r="L137" s="70">
        <v>137</v>
      </c>
      <c r="M137" s="70">
        <v>141</v>
      </c>
      <c r="N137" s="99">
        <f t="shared" si="12"/>
        <v>-8</v>
      </c>
      <c r="O137" s="70">
        <v>133</v>
      </c>
      <c r="P137" s="84">
        <v>0.26</v>
      </c>
      <c r="Q137" s="138">
        <v>16</v>
      </c>
      <c r="R137" s="138">
        <v>10</v>
      </c>
      <c r="S137" s="139">
        <v>0</v>
      </c>
      <c r="T137" s="70">
        <v>0</v>
      </c>
      <c r="U137" s="70">
        <v>0</v>
      </c>
      <c r="V137" s="70">
        <v>0</v>
      </c>
      <c r="W137" s="70">
        <v>0</v>
      </c>
      <c r="X137" s="70">
        <v>0</v>
      </c>
      <c r="Y137" s="139">
        <v>3</v>
      </c>
      <c r="Z137" s="70">
        <v>10</v>
      </c>
      <c r="AA137" s="70">
        <v>0</v>
      </c>
      <c r="AB137" s="70">
        <v>32</v>
      </c>
      <c r="AC137" s="70">
        <v>641</v>
      </c>
      <c r="AD137" s="70">
        <v>5</v>
      </c>
      <c r="AE137" s="139">
        <v>0</v>
      </c>
      <c r="AF137" s="70">
        <v>0</v>
      </c>
      <c r="AG137" s="141">
        <v>0</v>
      </c>
      <c r="AH137" s="70">
        <v>0</v>
      </c>
      <c r="AI137" s="142">
        <v>0</v>
      </c>
      <c r="AJ137" s="143">
        <f t="shared" si="13"/>
        <v>95.1</v>
      </c>
      <c r="AK137" s="152">
        <f t="shared" si="14"/>
        <v>5.9437499999999996</v>
      </c>
    </row>
    <row r="138" spans="1:37" x14ac:dyDescent="0.3">
      <c r="A138" s="80" t="s">
        <v>320</v>
      </c>
      <c r="B138" s="50" t="s">
        <v>44</v>
      </c>
      <c r="C138" s="50" t="s">
        <v>47</v>
      </c>
      <c r="D138" s="50">
        <v>7</v>
      </c>
      <c r="E138" s="53"/>
      <c r="F138" s="53"/>
      <c r="G138" s="70">
        <v>145</v>
      </c>
      <c r="H138" s="99">
        <f t="shared" si="10"/>
        <v>-9</v>
      </c>
      <c r="I138" s="70">
        <v>136</v>
      </c>
      <c r="J138" s="70">
        <v>185</v>
      </c>
      <c r="K138" s="99">
        <f t="shared" si="11"/>
        <v>-33</v>
      </c>
      <c r="L138" s="70">
        <v>152</v>
      </c>
      <c r="M138" s="70">
        <v>183</v>
      </c>
      <c r="N138" s="99">
        <f t="shared" si="12"/>
        <v>-27</v>
      </c>
      <c r="O138" s="70">
        <v>156</v>
      </c>
      <c r="P138" s="84">
        <v>0.42</v>
      </c>
      <c r="Q138" s="138">
        <v>8</v>
      </c>
      <c r="R138" s="138">
        <v>5</v>
      </c>
      <c r="S138" s="139">
        <v>149</v>
      </c>
      <c r="T138" s="70">
        <v>75</v>
      </c>
      <c r="U138" s="70">
        <v>1829</v>
      </c>
      <c r="V138" s="70">
        <v>13</v>
      </c>
      <c r="W138" s="70">
        <v>1</v>
      </c>
      <c r="X138" s="70">
        <v>11</v>
      </c>
      <c r="Y138" s="139">
        <v>13</v>
      </c>
      <c r="Z138" s="70">
        <v>69</v>
      </c>
      <c r="AA138" s="70">
        <v>1</v>
      </c>
      <c r="AB138" s="70">
        <v>0</v>
      </c>
      <c r="AC138" s="70">
        <v>0</v>
      </c>
      <c r="AD138" s="70">
        <v>0</v>
      </c>
      <c r="AE138" s="139">
        <v>0</v>
      </c>
      <c r="AF138" s="70">
        <v>0</v>
      </c>
      <c r="AG138" s="141">
        <v>1</v>
      </c>
      <c r="AH138" s="70">
        <v>3</v>
      </c>
      <c r="AI138" s="142">
        <v>1</v>
      </c>
      <c r="AJ138" s="143">
        <f t="shared" si="13"/>
        <v>137.06</v>
      </c>
      <c r="AK138" s="152">
        <f t="shared" si="14"/>
        <v>17.1325</v>
      </c>
    </row>
    <row r="139" spans="1:37" x14ac:dyDescent="0.3">
      <c r="A139" s="80" t="s">
        <v>321</v>
      </c>
      <c r="B139" s="50" t="s">
        <v>44</v>
      </c>
      <c r="C139" s="50" t="s">
        <v>16</v>
      </c>
      <c r="D139" s="50">
        <v>4</v>
      </c>
      <c r="E139" s="53"/>
      <c r="F139" s="53"/>
      <c r="G139" s="70">
        <v>138</v>
      </c>
      <c r="H139" s="99">
        <f t="shared" si="10"/>
        <v>-1</v>
      </c>
      <c r="I139" s="70">
        <v>137</v>
      </c>
      <c r="J139" s="70">
        <v>161</v>
      </c>
      <c r="K139" s="99">
        <f t="shared" si="11"/>
        <v>-13</v>
      </c>
      <c r="L139" s="70">
        <v>148</v>
      </c>
      <c r="M139" s="70">
        <v>157</v>
      </c>
      <c r="N139" s="99">
        <f t="shared" si="12"/>
        <v>-16</v>
      </c>
      <c r="O139" s="70">
        <v>141</v>
      </c>
      <c r="P139" s="84">
        <v>0.35</v>
      </c>
      <c r="Q139" s="138">
        <v>16</v>
      </c>
      <c r="R139" s="138">
        <v>16</v>
      </c>
      <c r="S139" s="139">
        <v>362</v>
      </c>
      <c r="T139" s="70">
        <v>210</v>
      </c>
      <c r="U139" s="70">
        <v>4274</v>
      </c>
      <c r="V139" s="70">
        <v>24</v>
      </c>
      <c r="W139" s="70">
        <v>22</v>
      </c>
      <c r="X139" s="70">
        <v>41</v>
      </c>
      <c r="Y139" s="139">
        <v>27</v>
      </c>
      <c r="Z139" s="70">
        <v>3</v>
      </c>
      <c r="AA139" s="70">
        <v>0</v>
      </c>
      <c r="AB139" s="70">
        <v>0</v>
      </c>
      <c r="AC139" s="70">
        <v>0</v>
      </c>
      <c r="AD139" s="70">
        <v>0</v>
      </c>
      <c r="AE139" s="139">
        <v>0</v>
      </c>
      <c r="AF139" s="70">
        <v>0</v>
      </c>
      <c r="AG139" s="141">
        <v>0</v>
      </c>
      <c r="AH139" s="70">
        <v>6</v>
      </c>
      <c r="AI139" s="142">
        <v>3</v>
      </c>
      <c r="AJ139" s="143">
        <f t="shared" si="13"/>
        <v>239.26000000000005</v>
      </c>
      <c r="AK139" s="152">
        <f t="shared" si="14"/>
        <v>14.953750000000003</v>
      </c>
    </row>
    <row r="140" spans="1:37" x14ac:dyDescent="0.3">
      <c r="A140" s="80" t="s">
        <v>322</v>
      </c>
      <c r="B140" s="50" t="s">
        <v>42</v>
      </c>
      <c r="C140" s="50" t="s">
        <v>21</v>
      </c>
      <c r="D140" s="50">
        <v>8</v>
      </c>
      <c r="E140" s="53" t="s">
        <v>428</v>
      </c>
      <c r="F140" s="53"/>
      <c r="G140" s="70">
        <v>80</v>
      </c>
      <c r="H140" s="99">
        <f t="shared" si="10"/>
        <v>58</v>
      </c>
      <c r="I140" s="70">
        <v>138</v>
      </c>
      <c r="J140" s="70">
        <v>125</v>
      </c>
      <c r="K140" s="99">
        <f t="shared" si="11"/>
        <v>-29</v>
      </c>
      <c r="L140" s="70">
        <v>96</v>
      </c>
      <c r="M140" s="70">
        <v>109</v>
      </c>
      <c r="N140" s="99">
        <f t="shared" si="12"/>
        <v>3</v>
      </c>
      <c r="O140" s="70">
        <v>112</v>
      </c>
      <c r="P140" s="84">
        <v>0.44</v>
      </c>
      <c r="Q140" s="138">
        <v>0</v>
      </c>
      <c r="R140" s="138">
        <v>0</v>
      </c>
      <c r="S140" s="139" t="s">
        <v>410</v>
      </c>
      <c r="T140" s="70" t="s">
        <v>410</v>
      </c>
      <c r="U140" s="70" t="s">
        <v>410</v>
      </c>
      <c r="V140" s="70" t="s">
        <v>410</v>
      </c>
      <c r="W140" s="70" t="s">
        <v>410</v>
      </c>
      <c r="X140" s="70" t="s">
        <v>410</v>
      </c>
      <c r="Y140" s="139" t="s">
        <v>410</v>
      </c>
      <c r="Z140" s="70" t="s">
        <v>410</v>
      </c>
      <c r="AA140" s="70" t="s">
        <v>410</v>
      </c>
      <c r="AB140" s="70" t="s">
        <v>410</v>
      </c>
      <c r="AC140" s="70" t="s">
        <v>410</v>
      </c>
      <c r="AD140" s="70" t="s">
        <v>410</v>
      </c>
      <c r="AE140" s="139" t="s">
        <v>410</v>
      </c>
      <c r="AF140" s="70" t="s">
        <v>410</v>
      </c>
      <c r="AG140" s="141" t="s">
        <v>410</v>
      </c>
      <c r="AH140" s="70" t="s">
        <v>410</v>
      </c>
      <c r="AI140" s="142" t="s">
        <v>410</v>
      </c>
      <c r="AJ140" s="143">
        <f t="shared" si="13"/>
        <v>0</v>
      </c>
      <c r="AK140" s="152" t="str">
        <f t="shared" si="14"/>
        <v>-</v>
      </c>
    </row>
    <row r="141" spans="1:37" x14ac:dyDescent="0.3">
      <c r="A141" s="80" t="s">
        <v>323</v>
      </c>
      <c r="B141" s="50" t="s">
        <v>42</v>
      </c>
      <c r="C141" s="50" t="s">
        <v>27</v>
      </c>
      <c r="D141" s="50">
        <v>12</v>
      </c>
      <c r="E141" s="53"/>
      <c r="F141" s="53"/>
      <c r="G141" s="70">
        <v>156</v>
      </c>
      <c r="H141" s="99">
        <f t="shared" si="10"/>
        <v>-17</v>
      </c>
      <c r="I141" s="70">
        <v>139</v>
      </c>
      <c r="J141" s="70">
        <v>190</v>
      </c>
      <c r="K141" s="99">
        <f t="shared" si="11"/>
        <v>-69</v>
      </c>
      <c r="L141" s="70">
        <v>121</v>
      </c>
      <c r="M141" s="70">
        <v>138</v>
      </c>
      <c r="N141" s="99">
        <f t="shared" si="12"/>
        <v>-15</v>
      </c>
      <c r="O141" s="70">
        <v>123</v>
      </c>
      <c r="P141" s="84">
        <v>0.13</v>
      </c>
      <c r="Q141" s="138">
        <v>6</v>
      </c>
      <c r="R141" s="138">
        <v>1</v>
      </c>
      <c r="S141" s="139">
        <v>0</v>
      </c>
      <c r="T141" s="70">
        <v>0</v>
      </c>
      <c r="U141" s="70">
        <v>0</v>
      </c>
      <c r="V141" s="70">
        <v>0</v>
      </c>
      <c r="W141" s="70">
        <v>0</v>
      </c>
      <c r="X141" s="70">
        <v>0</v>
      </c>
      <c r="Y141" s="139">
        <v>48</v>
      </c>
      <c r="Z141" s="70">
        <v>180</v>
      </c>
      <c r="AA141" s="70">
        <v>0</v>
      </c>
      <c r="AB141" s="70">
        <v>7</v>
      </c>
      <c r="AC141" s="70">
        <v>44</v>
      </c>
      <c r="AD141" s="70">
        <v>0</v>
      </c>
      <c r="AE141" s="139">
        <v>0</v>
      </c>
      <c r="AF141" s="70">
        <v>0</v>
      </c>
      <c r="AG141" s="141">
        <v>0</v>
      </c>
      <c r="AH141" s="70">
        <v>1</v>
      </c>
      <c r="AI141" s="142">
        <v>0</v>
      </c>
      <c r="AJ141" s="143">
        <f t="shared" si="13"/>
        <v>22.4</v>
      </c>
      <c r="AK141" s="152">
        <f t="shared" si="14"/>
        <v>3.7333333333333329</v>
      </c>
    </row>
    <row r="142" spans="1:37" x14ac:dyDescent="0.3">
      <c r="A142" s="80" t="s">
        <v>215</v>
      </c>
      <c r="B142" s="50" t="s">
        <v>42</v>
      </c>
      <c r="C142" s="50" t="s">
        <v>22</v>
      </c>
      <c r="D142" s="50">
        <v>10</v>
      </c>
      <c r="E142" s="53"/>
      <c r="F142" s="53"/>
      <c r="G142" s="70">
        <v>183</v>
      </c>
      <c r="H142" s="99">
        <f t="shared" si="10"/>
        <v>-43</v>
      </c>
      <c r="I142" s="70">
        <v>140</v>
      </c>
      <c r="J142" s="70">
        <v>300</v>
      </c>
      <c r="K142" s="99">
        <f t="shared" si="11"/>
        <v>-121</v>
      </c>
      <c r="L142" s="70">
        <v>179</v>
      </c>
      <c r="M142" s="70">
        <v>300</v>
      </c>
      <c r="N142" s="99">
        <f t="shared" si="12"/>
        <v>-118</v>
      </c>
      <c r="O142" s="70">
        <v>182</v>
      </c>
      <c r="P142" s="84">
        <v>0.03</v>
      </c>
      <c r="Q142" s="138">
        <v>8</v>
      </c>
      <c r="R142" s="138">
        <v>8</v>
      </c>
      <c r="S142" s="139">
        <v>0</v>
      </c>
      <c r="T142" s="70">
        <v>0</v>
      </c>
      <c r="U142" s="70">
        <v>0</v>
      </c>
      <c r="V142" s="70">
        <v>0</v>
      </c>
      <c r="W142" s="70">
        <v>0</v>
      </c>
      <c r="X142" s="70">
        <v>0</v>
      </c>
      <c r="Y142" s="139">
        <v>139</v>
      </c>
      <c r="Z142" s="70">
        <v>492</v>
      </c>
      <c r="AA142" s="70">
        <v>3</v>
      </c>
      <c r="AB142" s="70">
        <v>20</v>
      </c>
      <c r="AC142" s="70">
        <v>103</v>
      </c>
      <c r="AD142" s="70">
        <v>0</v>
      </c>
      <c r="AE142" s="139">
        <v>0</v>
      </c>
      <c r="AF142" s="70">
        <v>0</v>
      </c>
      <c r="AG142" s="141">
        <v>1</v>
      </c>
      <c r="AH142" s="70">
        <v>3</v>
      </c>
      <c r="AI142" s="142">
        <v>3</v>
      </c>
      <c r="AJ142" s="143">
        <f t="shared" si="13"/>
        <v>73.5</v>
      </c>
      <c r="AK142" s="152">
        <f t="shared" si="14"/>
        <v>9.1875</v>
      </c>
    </row>
    <row r="143" spans="1:37" x14ac:dyDescent="0.3">
      <c r="A143" s="80" t="s">
        <v>324</v>
      </c>
      <c r="B143" s="50" t="s">
        <v>45</v>
      </c>
      <c r="C143" s="50" t="s">
        <v>14</v>
      </c>
      <c r="D143" s="50">
        <v>4</v>
      </c>
      <c r="E143" s="53"/>
      <c r="F143" s="53"/>
      <c r="G143" s="70">
        <v>137</v>
      </c>
      <c r="H143" s="99">
        <f t="shared" si="10"/>
        <v>4</v>
      </c>
      <c r="I143" s="70">
        <v>141</v>
      </c>
      <c r="J143" s="70">
        <v>239</v>
      </c>
      <c r="K143" s="99">
        <f t="shared" si="11"/>
        <v>-84</v>
      </c>
      <c r="L143" s="70">
        <v>155</v>
      </c>
      <c r="M143" s="70">
        <v>130</v>
      </c>
      <c r="N143" s="99">
        <f t="shared" si="12"/>
        <v>170</v>
      </c>
      <c r="O143" s="70">
        <v>300</v>
      </c>
      <c r="P143" s="84">
        <v>0.64</v>
      </c>
      <c r="Q143" s="138">
        <v>15</v>
      </c>
      <c r="R143" s="138">
        <v>15</v>
      </c>
      <c r="S143" s="139">
        <v>0</v>
      </c>
      <c r="T143" s="70">
        <v>0</v>
      </c>
      <c r="U143" s="70">
        <v>0</v>
      </c>
      <c r="V143" s="70">
        <v>0</v>
      </c>
      <c r="W143" s="70">
        <v>0</v>
      </c>
      <c r="X143" s="70">
        <v>0</v>
      </c>
      <c r="Y143" s="139">
        <v>0</v>
      </c>
      <c r="Z143" s="70">
        <v>0</v>
      </c>
      <c r="AA143" s="70">
        <v>0</v>
      </c>
      <c r="AB143" s="70">
        <v>39</v>
      </c>
      <c r="AC143" s="70">
        <v>445</v>
      </c>
      <c r="AD143" s="70">
        <v>2</v>
      </c>
      <c r="AE143" s="139">
        <v>0</v>
      </c>
      <c r="AF143" s="70">
        <v>0</v>
      </c>
      <c r="AG143" s="141">
        <v>0</v>
      </c>
      <c r="AH143" s="70">
        <v>0</v>
      </c>
      <c r="AI143" s="142">
        <v>0</v>
      </c>
      <c r="AJ143" s="143">
        <f t="shared" si="13"/>
        <v>56.5</v>
      </c>
      <c r="AK143" s="152">
        <f t="shared" si="14"/>
        <v>3.7666666666666666</v>
      </c>
    </row>
    <row r="144" spans="1:37" x14ac:dyDescent="0.3">
      <c r="A144" s="80" t="s">
        <v>325</v>
      </c>
      <c r="B144" s="50" t="s">
        <v>43</v>
      </c>
      <c r="C144" s="50" t="s">
        <v>32</v>
      </c>
      <c r="D144" s="50">
        <v>5</v>
      </c>
      <c r="E144" s="53"/>
      <c r="F144" s="53"/>
      <c r="G144" s="70">
        <v>117</v>
      </c>
      <c r="H144" s="99">
        <f t="shared" si="10"/>
        <v>25</v>
      </c>
      <c r="I144" s="70">
        <v>142</v>
      </c>
      <c r="J144" s="70">
        <v>173</v>
      </c>
      <c r="K144" s="99">
        <f t="shared" si="11"/>
        <v>-44</v>
      </c>
      <c r="L144" s="70">
        <v>129</v>
      </c>
      <c r="M144" s="70">
        <v>143</v>
      </c>
      <c r="N144" s="99">
        <f t="shared" si="12"/>
        <v>-17</v>
      </c>
      <c r="O144" s="70">
        <v>126</v>
      </c>
      <c r="P144" s="84">
        <v>0.56999999999999995</v>
      </c>
      <c r="Q144" s="138">
        <v>16</v>
      </c>
      <c r="R144" s="138">
        <v>15</v>
      </c>
      <c r="S144" s="139">
        <v>0</v>
      </c>
      <c r="T144" s="70">
        <v>0</v>
      </c>
      <c r="U144" s="70">
        <v>0</v>
      </c>
      <c r="V144" s="70">
        <v>0</v>
      </c>
      <c r="W144" s="70">
        <v>0</v>
      </c>
      <c r="X144" s="70">
        <v>0</v>
      </c>
      <c r="Y144" s="139">
        <v>0</v>
      </c>
      <c r="Z144" s="70">
        <v>0</v>
      </c>
      <c r="AA144" s="70">
        <v>0</v>
      </c>
      <c r="AB144" s="70">
        <v>76</v>
      </c>
      <c r="AC144" s="70">
        <v>1016</v>
      </c>
      <c r="AD144" s="70">
        <v>4</v>
      </c>
      <c r="AE144" s="139">
        <v>0</v>
      </c>
      <c r="AF144" s="70">
        <v>0</v>
      </c>
      <c r="AG144" s="141">
        <v>0</v>
      </c>
      <c r="AH144" s="70">
        <v>0</v>
      </c>
      <c r="AI144" s="142">
        <v>0</v>
      </c>
      <c r="AJ144" s="143">
        <f t="shared" si="13"/>
        <v>125.6</v>
      </c>
      <c r="AK144" s="152">
        <f t="shared" si="14"/>
        <v>7.85</v>
      </c>
    </row>
    <row r="145" spans="1:37" x14ac:dyDescent="0.3">
      <c r="A145" s="80" t="s">
        <v>326</v>
      </c>
      <c r="B145" s="50" t="s">
        <v>43</v>
      </c>
      <c r="C145" s="50" t="s">
        <v>36</v>
      </c>
      <c r="D145" s="50">
        <v>8</v>
      </c>
      <c r="E145" s="53" t="s">
        <v>428</v>
      </c>
      <c r="F145" s="53"/>
      <c r="G145" s="70">
        <v>300</v>
      </c>
      <c r="H145" s="99">
        <f t="shared" si="10"/>
        <v>-157</v>
      </c>
      <c r="I145" s="70">
        <v>143</v>
      </c>
      <c r="J145" s="70">
        <v>207</v>
      </c>
      <c r="K145" s="99">
        <f t="shared" si="11"/>
        <v>-77</v>
      </c>
      <c r="L145" s="70">
        <v>130</v>
      </c>
      <c r="M145" s="70">
        <v>151</v>
      </c>
      <c r="N145" s="99">
        <f t="shared" si="12"/>
        <v>-21</v>
      </c>
      <c r="O145" s="70">
        <v>130</v>
      </c>
      <c r="P145" s="84">
        <v>0</v>
      </c>
      <c r="Q145" s="138">
        <v>0</v>
      </c>
      <c r="R145" s="138">
        <v>0</v>
      </c>
      <c r="S145" s="139" t="s">
        <v>410</v>
      </c>
      <c r="T145" s="70" t="s">
        <v>410</v>
      </c>
      <c r="U145" s="70" t="s">
        <v>410</v>
      </c>
      <c r="V145" s="70" t="s">
        <v>410</v>
      </c>
      <c r="W145" s="70" t="s">
        <v>410</v>
      </c>
      <c r="X145" s="70" t="s">
        <v>410</v>
      </c>
      <c r="Y145" s="139" t="s">
        <v>410</v>
      </c>
      <c r="Z145" s="70" t="s">
        <v>410</v>
      </c>
      <c r="AA145" s="70" t="s">
        <v>410</v>
      </c>
      <c r="AB145" s="70" t="s">
        <v>410</v>
      </c>
      <c r="AC145" s="70" t="s">
        <v>410</v>
      </c>
      <c r="AD145" s="70" t="s">
        <v>410</v>
      </c>
      <c r="AE145" s="139" t="s">
        <v>410</v>
      </c>
      <c r="AF145" s="70" t="s">
        <v>410</v>
      </c>
      <c r="AG145" s="141" t="s">
        <v>410</v>
      </c>
      <c r="AH145" s="70" t="s">
        <v>410</v>
      </c>
      <c r="AI145" s="142" t="s">
        <v>410</v>
      </c>
      <c r="AJ145" s="143">
        <f t="shared" si="13"/>
        <v>0</v>
      </c>
      <c r="AK145" s="152" t="str">
        <f t="shared" si="14"/>
        <v>-</v>
      </c>
    </row>
    <row r="146" spans="1:37" x14ac:dyDescent="0.3">
      <c r="A146" s="80" t="s">
        <v>327</v>
      </c>
      <c r="B146" s="50" t="s">
        <v>43</v>
      </c>
      <c r="C146" s="50" t="s">
        <v>21</v>
      </c>
      <c r="D146" s="50">
        <v>8</v>
      </c>
      <c r="E146" s="53"/>
      <c r="F146" s="53"/>
      <c r="G146" s="70">
        <v>197</v>
      </c>
      <c r="H146" s="99">
        <f t="shared" si="10"/>
        <v>-53</v>
      </c>
      <c r="I146" s="70">
        <v>144</v>
      </c>
      <c r="J146" s="70">
        <v>211</v>
      </c>
      <c r="K146" s="99">
        <f t="shared" si="11"/>
        <v>-57</v>
      </c>
      <c r="L146" s="70">
        <v>154</v>
      </c>
      <c r="M146" s="70">
        <v>300</v>
      </c>
      <c r="N146" s="99">
        <f t="shared" si="12"/>
        <v>-154</v>
      </c>
      <c r="O146" s="70">
        <v>146</v>
      </c>
      <c r="P146" s="84">
        <v>0.13</v>
      </c>
      <c r="Q146" s="138">
        <v>12</v>
      </c>
      <c r="R146" s="138">
        <v>12</v>
      </c>
      <c r="S146" s="139">
        <v>0</v>
      </c>
      <c r="T146" s="70">
        <v>0</v>
      </c>
      <c r="U146" s="70">
        <v>0</v>
      </c>
      <c r="V146" s="70">
        <v>0</v>
      </c>
      <c r="W146" s="70">
        <v>0</v>
      </c>
      <c r="X146" s="70">
        <v>0</v>
      </c>
      <c r="Y146" s="139">
        <v>1</v>
      </c>
      <c r="Z146" s="70">
        <v>10</v>
      </c>
      <c r="AA146" s="70">
        <v>0</v>
      </c>
      <c r="AB146" s="70">
        <v>52</v>
      </c>
      <c r="AC146" s="70">
        <v>597</v>
      </c>
      <c r="AD146" s="70">
        <v>3</v>
      </c>
      <c r="AE146" s="139">
        <v>0</v>
      </c>
      <c r="AF146" s="70">
        <v>0</v>
      </c>
      <c r="AG146" s="141">
        <v>1</v>
      </c>
      <c r="AH146" s="70">
        <v>1</v>
      </c>
      <c r="AI146" s="142">
        <v>1</v>
      </c>
      <c r="AJ146" s="143">
        <f t="shared" si="13"/>
        <v>78.7</v>
      </c>
      <c r="AK146" s="152">
        <f t="shared" si="14"/>
        <v>6.5583333333333336</v>
      </c>
    </row>
    <row r="147" spans="1:37" x14ac:dyDescent="0.3">
      <c r="A147" s="80" t="s">
        <v>328</v>
      </c>
      <c r="B147" s="50" t="s">
        <v>44</v>
      </c>
      <c r="C147" s="50" t="s">
        <v>34</v>
      </c>
      <c r="D147" s="50">
        <v>6</v>
      </c>
      <c r="E147" s="53"/>
      <c r="F147" s="53"/>
      <c r="G147" s="70">
        <v>146</v>
      </c>
      <c r="H147" s="99">
        <f t="shared" si="10"/>
        <v>-1</v>
      </c>
      <c r="I147" s="70">
        <v>145</v>
      </c>
      <c r="J147" s="70">
        <v>148</v>
      </c>
      <c r="K147" s="99">
        <f t="shared" si="11"/>
        <v>-13</v>
      </c>
      <c r="L147" s="70">
        <v>135</v>
      </c>
      <c r="M147" s="70">
        <v>182</v>
      </c>
      <c r="N147" s="99">
        <f t="shared" si="12"/>
        <v>-48</v>
      </c>
      <c r="O147" s="70">
        <v>134</v>
      </c>
      <c r="P147" s="84">
        <v>0.35</v>
      </c>
      <c r="Q147" s="138">
        <v>15</v>
      </c>
      <c r="R147" s="138">
        <v>15</v>
      </c>
      <c r="S147" s="139">
        <v>308</v>
      </c>
      <c r="T147" s="70">
        <v>200</v>
      </c>
      <c r="U147" s="70">
        <v>3313</v>
      </c>
      <c r="V147" s="70">
        <v>23</v>
      </c>
      <c r="W147" s="70">
        <v>7</v>
      </c>
      <c r="X147" s="70">
        <v>39</v>
      </c>
      <c r="Y147" s="139">
        <v>76</v>
      </c>
      <c r="Z147" s="70">
        <v>431</v>
      </c>
      <c r="AA147" s="70">
        <v>1</v>
      </c>
      <c r="AB147" s="70">
        <v>1</v>
      </c>
      <c r="AC147" s="70">
        <v>-4</v>
      </c>
      <c r="AD147" s="70">
        <v>0</v>
      </c>
      <c r="AE147" s="139">
        <v>0</v>
      </c>
      <c r="AF147" s="70">
        <v>0</v>
      </c>
      <c r="AG147" s="141">
        <v>0</v>
      </c>
      <c r="AH147" s="70">
        <v>7</v>
      </c>
      <c r="AI147" s="142">
        <v>3</v>
      </c>
      <c r="AJ147" s="143">
        <f t="shared" si="13"/>
        <v>260.22000000000003</v>
      </c>
      <c r="AK147" s="152">
        <f t="shared" si="14"/>
        <v>17.348000000000003</v>
      </c>
    </row>
    <row r="148" spans="1:37" x14ac:dyDescent="0.3">
      <c r="A148" s="80" t="s">
        <v>329</v>
      </c>
      <c r="B148" s="50" t="s">
        <v>43</v>
      </c>
      <c r="C148" s="50" t="s">
        <v>18</v>
      </c>
      <c r="D148" s="50">
        <v>9</v>
      </c>
      <c r="E148" s="53"/>
      <c r="F148" s="53"/>
      <c r="G148" s="70">
        <v>108</v>
      </c>
      <c r="H148" s="99">
        <f t="shared" si="10"/>
        <v>38</v>
      </c>
      <c r="I148" s="70">
        <v>146</v>
      </c>
      <c r="J148" s="70">
        <v>144</v>
      </c>
      <c r="K148" s="99">
        <f t="shared" si="11"/>
        <v>2</v>
      </c>
      <c r="L148" s="70">
        <v>146</v>
      </c>
      <c r="M148" s="70">
        <v>94</v>
      </c>
      <c r="N148" s="99">
        <f t="shared" si="12"/>
        <v>43</v>
      </c>
      <c r="O148" s="70">
        <v>137</v>
      </c>
      <c r="P148" s="84">
        <v>0.6</v>
      </c>
      <c r="Q148" s="138">
        <v>14</v>
      </c>
      <c r="R148" s="138">
        <v>0</v>
      </c>
      <c r="S148" s="139">
        <v>0</v>
      </c>
      <c r="T148" s="70">
        <v>0</v>
      </c>
      <c r="U148" s="70">
        <v>0</v>
      </c>
      <c r="V148" s="70">
        <v>0</v>
      </c>
      <c r="W148" s="70">
        <v>0</v>
      </c>
      <c r="X148" s="70">
        <v>0</v>
      </c>
      <c r="Y148" s="139">
        <v>0</v>
      </c>
      <c r="Z148" s="70">
        <v>0</v>
      </c>
      <c r="AA148" s="70">
        <v>0</v>
      </c>
      <c r="AB148" s="70">
        <v>18</v>
      </c>
      <c r="AC148" s="70">
        <v>354</v>
      </c>
      <c r="AD148" s="70">
        <v>4</v>
      </c>
      <c r="AE148" s="139">
        <v>0</v>
      </c>
      <c r="AF148" s="70">
        <v>0</v>
      </c>
      <c r="AG148" s="141">
        <v>0</v>
      </c>
      <c r="AH148" s="70">
        <v>0</v>
      </c>
      <c r="AI148" s="142">
        <v>0</v>
      </c>
      <c r="AJ148" s="143">
        <f t="shared" si="13"/>
        <v>59.4</v>
      </c>
      <c r="AK148" s="152">
        <f t="shared" si="14"/>
        <v>4.2428571428571429</v>
      </c>
    </row>
    <row r="149" spans="1:37" x14ac:dyDescent="0.3">
      <c r="A149" s="80" t="s">
        <v>330</v>
      </c>
      <c r="B149" s="50" t="s">
        <v>43</v>
      </c>
      <c r="C149" s="50" t="s">
        <v>17</v>
      </c>
      <c r="D149" s="50">
        <v>10</v>
      </c>
      <c r="E149" s="53"/>
      <c r="F149" s="53"/>
      <c r="G149" s="70">
        <v>161</v>
      </c>
      <c r="H149" s="99">
        <f t="shared" si="10"/>
        <v>-13</v>
      </c>
      <c r="I149" s="70">
        <v>148</v>
      </c>
      <c r="J149" s="70">
        <v>155</v>
      </c>
      <c r="K149" s="99">
        <f t="shared" si="11"/>
        <v>-21</v>
      </c>
      <c r="L149" s="70">
        <v>134</v>
      </c>
      <c r="M149" s="70">
        <v>139</v>
      </c>
      <c r="N149" s="99">
        <f t="shared" si="12"/>
        <v>-7</v>
      </c>
      <c r="O149" s="70">
        <v>132</v>
      </c>
      <c r="P149" s="84">
        <v>0.27</v>
      </c>
      <c r="Q149" s="138">
        <v>15</v>
      </c>
      <c r="R149" s="138">
        <v>15</v>
      </c>
      <c r="S149" s="139">
        <v>0</v>
      </c>
      <c r="T149" s="70">
        <v>0</v>
      </c>
      <c r="U149" s="70">
        <v>0</v>
      </c>
      <c r="V149" s="70">
        <v>0</v>
      </c>
      <c r="W149" s="70">
        <v>0</v>
      </c>
      <c r="X149" s="70">
        <v>0</v>
      </c>
      <c r="Y149" s="139">
        <v>0</v>
      </c>
      <c r="Z149" s="70">
        <v>0</v>
      </c>
      <c r="AA149" s="70">
        <v>0</v>
      </c>
      <c r="AB149" s="70">
        <v>68</v>
      </c>
      <c r="AC149" s="70">
        <v>804</v>
      </c>
      <c r="AD149" s="70">
        <v>4</v>
      </c>
      <c r="AE149" s="139">
        <v>0</v>
      </c>
      <c r="AF149" s="70">
        <v>0</v>
      </c>
      <c r="AG149" s="141">
        <v>0</v>
      </c>
      <c r="AH149" s="70">
        <v>0</v>
      </c>
      <c r="AI149" s="142">
        <v>0</v>
      </c>
      <c r="AJ149" s="143">
        <f t="shared" si="13"/>
        <v>104.4</v>
      </c>
      <c r="AK149" s="152">
        <f t="shared" si="14"/>
        <v>6.96</v>
      </c>
    </row>
    <row r="150" spans="1:37" x14ac:dyDescent="0.3">
      <c r="A150" s="80" t="s">
        <v>331</v>
      </c>
      <c r="B150" s="50" t="s">
        <v>45</v>
      </c>
      <c r="C150" s="50" t="s">
        <v>18</v>
      </c>
      <c r="D150" s="50">
        <v>9</v>
      </c>
      <c r="E150" s="53"/>
      <c r="F150" s="53"/>
      <c r="G150" s="70">
        <v>148</v>
      </c>
      <c r="H150" s="99">
        <f t="shared" si="10"/>
        <v>1</v>
      </c>
      <c r="I150" s="70">
        <v>149</v>
      </c>
      <c r="J150" s="70">
        <v>197</v>
      </c>
      <c r="K150" s="99">
        <f t="shared" si="11"/>
        <v>-57</v>
      </c>
      <c r="L150" s="70">
        <v>140</v>
      </c>
      <c r="M150" s="70">
        <v>111</v>
      </c>
      <c r="N150" s="99">
        <f t="shared" si="12"/>
        <v>43</v>
      </c>
      <c r="O150" s="70">
        <v>154</v>
      </c>
      <c r="P150" s="84">
        <v>0.65</v>
      </c>
      <c r="Q150" s="138">
        <v>15</v>
      </c>
      <c r="R150" s="138">
        <v>11</v>
      </c>
      <c r="S150" s="139">
        <v>0</v>
      </c>
      <c r="T150" s="70">
        <v>0</v>
      </c>
      <c r="U150" s="70">
        <v>0</v>
      </c>
      <c r="V150" s="70">
        <v>0</v>
      </c>
      <c r="W150" s="70">
        <v>0</v>
      </c>
      <c r="X150" s="70">
        <v>0</v>
      </c>
      <c r="Y150" s="139">
        <v>0</v>
      </c>
      <c r="Z150" s="70">
        <v>0</v>
      </c>
      <c r="AA150" s="70">
        <v>0</v>
      </c>
      <c r="AB150" s="70">
        <v>60</v>
      </c>
      <c r="AC150" s="70">
        <v>571</v>
      </c>
      <c r="AD150" s="70">
        <v>6</v>
      </c>
      <c r="AE150" s="139">
        <v>0</v>
      </c>
      <c r="AF150" s="70">
        <v>0</v>
      </c>
      <c r="AG150" s="141">
        <v>0</v>
      </c>
      <c r="AH150" s="70">
        <v>1</v>
      </c>
      <c r="AI150" s="142">
        <v>0</v>
      </c>
      <c r="AJ150" s="143">
        <f t="shared" si="13"/>
        <v>93.1</v>
      </c>
      <c r="AK150" s="152">
        <f t="shared" si="14"/>
        <v>6.2066666666666661</v>
      </c>
    </row>
    <row r="151" spans="1:37" x14ac:dyDescent="0.3">
      <c r="A151" s="80" t="s">
        <v>332</v>
      </c>
      <c r="B151" s="50" t="s">
        <v>43</v>
      </c>
      <c r="C151" s="50" t="s">
        <v>38</v>
      </c>
      <c r="D151" s="50">
        <v>9</v>
      </c>
      <c r="E151" s="53"/>
      <c r="F151" s="53"/>
      <c r="G151" s="70">
        <v>265</v>
      </c>
      <c r="H151" s="99">
        <f t="shared" si="10"/>
        <v>-115</v>
      </c>
      <c r="I151" s="70">
        <v>150</v>
      </c>
      <c r="J151" s="70">
        <v>247</v>
      </c>
      <c r="K151" s="99">
        <f t="shared" si="11"/>
        <v>-109</v>
      </c>
      <c r="L151" s="70">
        <v>138</v>
      </c>
      <c r="M151" s="70">
        <v>154</v>
      </c>
      <c r="N151" s="99">
        <f t="shared" si="12"/>
        <v>-16</v>
      </c>
      <c r="O151" s="70">
        <v>138</v>
      </c>
      <c r="P151" s="84">
        <v>0.06</v>
      </c>
      <c r="Q151" s="138">
        <v>14</v>
      </c>
      <c r="R151" s="138">
        <v>14</v>
      </c>
      <c r="S151" s="139">
        <v>0</v>
      </c>
      <c r="T151" s="70">
        <v>0</v>
      </c>
      <c r="U151" s="70">
        <v>0</v>
      </c>
      <c r="V151" s="70">
        <v>0</v>
      </c>
      <c r="W151" s="70">
        <v>0</v>
      </c>
      <c r="X151" s="70">
        <v>0</v>
      </c>
      <c r="Y151" s="139">
        <v>2</v>
      </c>
      <c r="Z151" s="70">
        <v>16</v>
      </c>
      <c r="AA151" s="70">
        <v>0</v>
      </c>
      <c r="AB151" s="70">
        <v>40</v>
      </c>
      <c r="AC151" s="70">
        <v>587</v>
      </c>
      <c r="AD151" s="70">
        <v>3</v>
      </c>
      <c r="AE151" s="139">
        <v>9</v>
      </c>
      <c r="AF151" s="70">
        <v>0</v>
      </c>
      <c r="AG151" s="141">
        <v>1</v>
      </c>
      <c r="AH151" s="70">
        <v>0</v>
      </c>
      <c r="AI151" s="142">
        <v>0</v>
      </c>
      <c r="AJ151" s="143">
        <f t="shared" si="13"/>
        <v>80.300000000000011</v>
      </c>
      <c r="AK151" s="152">
        <f t="shared" si="14"/>
        <v>5.7357142857142867</v>
      </c>
    </row>
    <row r="152" spans="1:37" x14ac:dyDescent="0.3">
      <c r="A152" s="80" t="s">
        <v>333</v>
      </c>
      <c r="B152" s="50" t="s">
        <v>43</v>
      </c>
      <c r="C152" s="50" t="s">
        <v>46</v>
      </c>
      <c r="D152" s="50">
        <v>4</v>
      </c>
      <c r="E152" s="53"/>
      <c r="F152" s="53"/>
      <c r="G152" s="70">
        <v>119</v>
      </c>
      <c r="H152" s="99">
        <f t="shared" si="10"/>
        <v>32</v>
      </c>
      <c r="I152" s="70">
        <v>151</v>
      </c>
      <c r="J152" s="70">
        <v>135</v>
      </c>
      <c r="K152" s="99">
        <f t="shared" si="11"/>
        <v>6</v>
      </c>
      <c r="L152" s="70">
        <v>141</v>
      </c>
      <c r="M152" s="70">
        <v>178</v>
      </c>
      <c r="N152" s="99">
        <f t="shared" si="12"/>
        <v>-26</v>
      </c>
      <c r="O152" s="70">
        <v>152</v>
      </c>
      <c r="P152" s="84">
        <v>0.53</v>
      </c>
      <c r="Q152" s="138">
        <v>14</v>
      </c>
      <c r="R152" s="138">
        <v>14</v>
      </c>
      <c r="S152" s="139">
        <v>0</v>
      </c>
      <c r="T152" s="70">
        <v>0</v>
      </c>
      <c r="U152" s="70">
        <v>0</v>
      </c>
      <c r="V152" s="70">
        <v>0</v>
      </c>
      <c r="W152" s="70">
        <v>0</v>
      </c>
      <c r="X152" s="70">
        <v>0</v>
      </c>
      <c r="Y152" s="139">
        <v>5</v>
      </c>
      <c r="Z152" s="70">
        <v>88</v>
      </c>
      <c r="AA152" s="70">
        <v>0</v>
      </c>
      <c r="AB152" s="70">
        <v>87</v>
      </c>
      <c r="AC152" s="70">
        <v>1646</v>
      </c>
      <c r="AD152" s="70">
        <v>9</v>
      </c>
      <c r="AE152" s="139">
        <v>0</v>
      </c>
      <c r="AF152" s="70">
        <v>0</v>
      </c>
      <c r="AG152" s="141">
        <v>0</v>
      </c>
      <c r="AH152" s="70">
        <v>0</v>
      </c>
      <c r="AI152" s="142">
        <v>0</v>
      </c>
      <c r="AJ152" s="143">
        <f t="shared" si="13"/>
        <v>227.4</v>
      </c>
      <c r="AK152" s="152">
        <f t="shared" si="14"/>
        <v>16.242857142857144</v>
      </c>
    </row>
    <row r="153" spans="1:37" x14ac:dyDescent="0.3">
      <c r="A153" s="80" t="s">
        <v>334</v>
      </c>
      <c r="B153" s="50" t="s">
        <v>42</v>
      </c>
      <c r="C153" s="50" t="s">
        <v>14</v>
      </c>
      <c r="D153" s="50">
        <v>4</v>
      </c>
      <c r="E153" s="53" t="s">
        <v>428</v>
      </c>
      <c r="F153" s="53"/>
      <c r="G153" s="70">
        <v>95</v>
      </c>
      <c r="H153" s="99">
        <f t="shared" si="10"/>
        <v>57</v>
      </c>
      <c r="I153" s="70">
        <v>152</v>
      </c>
      <c r="J153" s="70">
        <v>137</v>
      </c>
      <c r="K153" s="99">
        <f t="shared" si="11"/>
        <v>-19</v>
      </c>
      <c r="L153" s="70">
        <v>118</v>
      </c>
      <c r="M153" s="70">
        <v>97</v>
      </c>
      <c r="N153" s="99">
        <f t="shared" si="12"/>
        <v>27</v>
      </c>
      <c r="O153" s="70">
        <v>124</v>
      </c>
      <c r="P153" s="84">
        <v>0.28999999999999998</v>
      </c>
      <c r="Q153" s="138">
        <v>0</v>
      </c>
      <c r="R153" s="138">
        <v>0</v>
      </c>
      <c r="S153" s="139" t="s">
        <v>410</v>
      </c>
      <c r="T153" s="70" t="s">
        <v>410</v>
      </c>
      <c r="U153" s="70" t="s">
        <v>410</v>
      </c>
      <c r="V153" s="70" t="s">
        <v>410</v>
      </c>
      <c r="W153" s="70" t="s">
        <v>410</v>
      </c>
      <c r="X153" s="70" t="s">
        <v>410</v>
      </c>
      <c r="Y153" s="139" t="s">
        <v>410</v>
      </c>
      <c r="Z153" s="70" t="s">
        <v>410</v>
      </c>
      <c r="AA153" s="70" t="s">
        <v>410</v>
      </c>
      <c r="AB153" s="70" t="s">
        <v>410</v>
      </c>
      <c r="AC153" s="70" t="s">
        <v>410</v>
      </c>
      <c r="AD153" s="70" t="s">
        <v>410</v>
      </c>
      <c r="AE153" s="139" t="s">
        <v>410</v>
      </c>
      <c r="AF153" s="70" t="s">
        <v>410</v>
      </c>
      <c r="AG153" s="141" t="s">
        <v>410</v>
      </c>
      <c r="AH153" s="70" t="s">
        <v>410</v>
      </c>
      <c r="AI153" s="142" t="s">
        <v>410</v>
      </c>
      <c r="AJ153" s="143">
        <f t="shared" si="13"/>
        <v>0</v>
      </c>
      <c r="AK153" s="152" t="str">
        <f t="shared" si="14"/>
        <v>-</v>
      </c>
    </row>
    <row r="154" spans="1:37" x14ac:dyDescent="0.3">
      <c r="A154" s="80" t="s">
        <v>335</v>
      </c>
      <c r="B154" s="50" t="s">
        <v>45</v>
      </c>
      <c r="C154" s="50" t="s">
        <v>26</v>
      </c>
      <c r="D154" s="50">
        <v>12</v>
      </c>
      <c r="E154" s="53"/>
      <c r="F154" s="53"/>
      <c r="G154" s="70">
        <v>160</v>
      </c>
      <c r="H154" s="99">
        <f t="shared" si="10"/>
        <v>-7</v>
      </c>
      <c r="I154" s="70">
        <v>153</v>
      </c>
      <c r="J154" s="70">
        <v>159</v>
      </c>
      <c r="K154" s="99">
        <f t="shared" si="11"/>
        <v>41</v>
      </c>
      <c r="L154" s="70">
        <v>200</v>
      </c>
      <c r="M154" s="70">
        <v>179</v>
      </c>
      <c r="N154" s="99">
        <f t="shared" si="12"/>
        <v>121</v>
      </c>
      <c r="O154" s="70">
        <v>300</v>
      </c>
      <c r="P154" s="84">
        <v>0.63</v>
      </c>
      <c r="Q154" s="138">
        <v>14</v>
      </c>
      <c r="R154" s="138">
        <v>14</v>
      </c>
      <c r="S154" s="139">
        <v>0</v>
      </c>
      <c r="T154" s="70">
        <v>0</v>
      </c>
      <c r="U154" s="70">
        <v>0</v>
      </c>
      <c r="V154" s="70">
        <v>0</v>
      </c>
      <c r="W154" s="70">
        <v>0</v>
      </c>
      <c r="X154" s="70">
        <v>0</v>
      </c>
      <c r="Y154" s="139">
        <v>0</v>
      </c>
      <c r="Z154" s="70">
        <v>0</v>
      </c>
      <c r="AA154" s="70">
        <v>0</v>
      </c>
      <c r="AB154" s="70">
        <v>58</v>
      </c>
      <c r="AC154" s="70">
        <v>593</v>
      </c>
      <c r="AD154" s="70">
        <v>1</v>
      </c>
      <c r="AE154" s="139">
        <v>0</v>
      </c>
      <c r="AF154" s="70">
        <v>0</v>
      </c>
      <c r="AG154" s="141">
        <v>0</v>
      </c>
      <c r="AH154" s="70">
        <v>1</v>
      </c>
      <c r="AI154" s="142">
        <v>1</v>
      </c>
      <c r="AJ154" s="143">
        <f t="shared" si="13"/>
        <v>63.3</v>
      </c>
      <c r="AK154" s="152">
        <f t="shared" si="14"/>
        <v>4.5214285714285714</v>
      </c>
    </row>
    <row r="155" spans="1:37" x14ac:dyDescent="0.3">
      <c r="A155" s="80" t="s">
        <v>385</v>
      </c>
      <c r="B155" s="50" t="s">
        <v>43</v>
      </c>
      <c r="C155" s="50" t="s">
        <v>39</v>
      </c>
      <c r="D155" s="50">
        <v>4</v>
      </c>
      <c r="E155" s="53"/>
      <c r="F155" s="53"/>
      <c r="G155" s="70">
        <v>139</v>
      </c>
      <c r="H155" s="99">
        <f t="shared" si="10"/>
        <v>15</v>
      </c>
      <c r="I155" s="70">
        <v>154</v>
      </c>
      <c r="J155" s="70">
        <v>175</v>
      </c>
      <c r="K155" s="99">
        <f t="shared" si="11"/>
        <v>-19</v>
      </c>
      <c r="L155" s="70">
        <v>156</v>
      </c>
      <c r="M155" s="70">
        <v>134</v>
      </c>
      <c r="N155" s="99">
        <f t="shared" si="12"/>
        <v>16</v>
      </c>
      <c r="O155" s="70">
        <v>150</v>
      </c>
      <c r="P155" s="84">
        <v>0.22</v>
      </c>
      <c r="Q155" s="138">
        <v>16</v>
      </c>
      <c r="R155" s="138">
        <v>9</v>
      </c>
      <c r="S155" s="139">
        <v>0</v>
      </c>
      <c r="T155" s="70">
        <v>0</v>
      </c>
      <c r="U155" s="70">
        <v>0</v>
      </c>
      <c r="V155" s="70">
        <v>0</v>
      </c>
      <c r="W155" s="70">
        <v>0</v>
      </c>
      <c r="X155" s="70">
        <v>0</v>
      </c>
      <c r="Y155" s="139">
        <v>2</v>
      </c>
      <c r="Z155" s="70">
        <v>6</v>
      </c>
      <c r="AA155" s="70">
        <v>0</v>
      </c>
      <c r="AB155" s="70">
        <v>50</v>
      </c>
      <c r="AC155" s="70">
        <v>778</v>
      </c>
      <c r="AD155" s="70">
        <v>5</v>
      </c>
      <c r="AE155" s="139">
        <v>57</v>
      </c>
      <c r="AF155" s="70">
        <v>0</v>
      </c>
      <c r="AG155" s="141">
        <v>0</v>
      </c>
      <c r="AH155" s="70">
        <v>0</v>
      </c>
      <c r="AI155" s="142">
        <v>0</v>
      </c>
      <c r="AJ155" s="143">
        <f t="shared" si="13"/>
        <v>108.39999999999999</v>
      </c>
      <c r="AK155" s="152">
        <f t="shared" si="14"/>
        <v>6.7749999999999995</v>
      </c>
    </row>
    <row r="156" spans="1:37" x14ac:dyDescent="0.3">
      <c r="A156" s="80" t="s">
        <v>386</v>
      </c>
      <c r="B156" s="50" t="s">
        <v>43</v>
      </c>
      <c r="C156" s="50" t="s">
        <v>31</v>
      </c>
      <c r="D156" s="50">
        <v>9</v>
      </c>
      <c r="E156" s="53"/>
      <c r="F156" s="53"/>
      <c r="G156" s="70">
        <v>132</v>
      </c>
      <c r="H156" s="99">
        <f t="shared" si="10"/>
        <v>23</v>
      </c>
      <c r="I156" s="70">
        <v>155</v>
      </c>
      <c r="J156" s="70">
        <v>166</v>
      </c>
      <c r="K156" s="99">
        <f t="shared" si="11"/>
        <v>29</v>
      </c>
      <c r="L156" s="70">
        <v>195</v>
      </c>
      <c r="M156" s="70">
        <v>99</v>
      </c>
      <c r="N156" s="99">
        <f t="shared" si="12"/>
        <v>85</v>
      </c>
      <c r="O156" s="70">
        <v>184</v>
      </c>
      <c r="P156" s="84">
        <v>0.22</v>
      </c>
      <c r="Q156" s="138">
        <v>16</v>
      </c>
      <c r="R156" s="138">
        <v>8</v>
      </c>
      <c r="S156" s="139">
        <v>0</v>
      </c>
      <c r="T156" s="70">
        <v>0</v>
      </c>
      <c r="U156" s="70">
        <v>0</v>
      </c>
      <c r="V156" s="70">
        <v>0</v>
      </c>
      <c r="W156" s="70">
        <v>0</v>
      </c>
      <c r="X156" s="70">
        <v>0</v>
      </c>
      <c r="Y156" s="139">
        <v>0</v>
      </c>
      <c r="Z156" s="70">
        <v>0</v>
      </c>
      <c r="AA156" s="70">
        <v>0</v>
      </c>
      <c r="AB156" s="70">
        <v>49</v>
      </c>
      <c r="AC156" s="70">
        <v>681</v>
      </c>
      <c r="AD156" s="70">
        <v>3</v>
      </c>
      <c r="AE156" s="139">
        <v>0</v>
      </c>
      <c r="AF156" s="70">
        <v>0</v>
      </c>
      <c r="AG156" s="141">
        <v>0</v>
      </c>
      <c r="AH156" s="70">
        <v>0</v>
      </c>
      <c r="AI156" s="142">
        <v>0</v>
      </c>
      <c r="AJ156" s="143">
        <f t="shared" si="13"/>
        <v>86.1</v>
      </c>
      <c r="AK156" s="152">
        <f t="shared" si="14"/>
        <v>5.3812499999999996</v>
      </c>
    </row>
    <row r="157" spans="1:37" x14ac:dyDescent="0.3">
      <c r="A157" s="80" t="s">
        <v>387</v>
      </c>
      <c r="B157" s="50" t="s">
        <v>42</v>
      </c>
      <c r="C157" s="50" t="s">
        <v>30</v>
      </c>
      <c r="D157" s="50">
        <v>6</v>
      </c>
      <c r="E157" s="53"/>
      <c r="F157" s="53"/>
      <c r="G157" s="70">
        <v>149</v>
      </c>
      <c r="H157" s="99">
        <f t="shared" si="10"/>
        <v>7</v>
      </c>
      <c r="I157" s="70">
        <v>156</v>
      </c>
      <c r="J157" s="70">
        <v>132</v>
      </c>
      <c r="K157" s="99">
        <f t="shared" si="11"/>
        <v>29</v>
      </c>
      <c r="L157" s="70">
        <v>161</v>
      </c>
      <c r="M157" s="70">
        <v>167</v>
      </c>
      <c r="N157" s="99">
        <f t="shared" si="12"/>
        <v>-22</v>
      </c>
      <c r="O157" s="70">
        <v>145</v>
      </c>
      <c r="P157" s="84">
        <v>0.16</v>
      </c>
      <c r="Q157" s="138">
        <v>10</v>
      </c>
      <c r="R157" s="138">
        <v>0</v>
      </c>
      <c r="S157" s="139">
        <v>0</v>
      </c>
      <c r="T157" s="70">
        <v>0</v>
      </c>
      <c r="U157" s="70">
        <v>0</v>
      </c>
      <c r="V157" s="70">
        <v>0</v>
      </c>
      <c r="W157" s="70">
        <v>0</v>
      </c>
      <c r="X157" s="70">
        <v>0</v>
      </c>
      <c r="Y157" s="139">
        <v>54</v>
      </c>
      <c r="Z157" s="70">
        <v>224</v>
      </c>
      <c r="AA157" s="70">
        <v>1</v>
      </c>
      <c r="AB157" s="70">
        <v>0</v>
      </c>
      <c r="AC157" s="70">
        <v>0</v>
      </c>
      <c r="AD157" s="70">
        <v>0</v>
      </c>
      <c r="AE157" s="139">
        <v>0</v>
      </c>
      <c r="AF157" s="70">
        <v>0</v>
      </c>
      <c r="AG157" s="141">
        <v>0</v>
      </c>
      <c r="AH157" s="70">
        <v>0</v>
      </c>
      <c r="AI157" s="142">
        <v>0</v>
      </c>
      <c r="AJ157" s="143">
        <f t="shared" si="13"/>
        <v>28.4</v>
      </c>
      <c r="AK157" s="152">
        <f t="shared" si="14"/>
        <v>2.84</v>
      </c>
    </row>
    <row r="158" spans="1:37" x14ac:dyDescent="0.3">
      <c r="A158" s="80" t="s">
        <v>388</v>
      </c>
      <c r="B158" s="50" t="s">
        <v>42</v>
      </c>
      <c r="C158" s="50" t="s">
        <v>29</v>
      </c>
      <c r="D158" s="50">
        <v>4</v>
      </c>
      <c r="E158" s="53" t="s">
        <v>428</v>
      </c>
      <c r="F158" s="53"/>
      <c r="G158" s="70">
        <v>300</v>
      </c>
      <c r="H158" s="99">
        <f t="shared" si="10"/>
        <v>-143</v>
      </c>
      <c r="I158" s="70">
        <v>157</v>
      </c>
      <c r="J158" s="70">
        <v>171</v>
      </c>
      <c r="K158" s="99">
        <f t="shared" si="11"/>
        <v>-12</v>
      </c>
      <c r="L158" s="70">
        <v>159</v>
      </c>
      <c r="M158" s="70">
        <v>300</v>
      </c>
      <c r="N158" s="99">
        <f t="shared" si="12"/>
        <v>-153</v>
      </c>
      <c r="O158" s="70">
        <v>147</v>
      </c>
      <c r="P158" s="84">
        <v>0</v>
      </c>
      <c r="Q158" s="138">
        <v>0</v>
      </c>
      <c r="R158" s="138">
        <v>0</v>
      </c>
      <c r="S158" s="139" t="s">
        <v>410</v>
      </c>
      <c r="T158" s="70" t="s">
        <v>410</v>
      </c>
      <c r="U158" s="70" t="s">
        <v>410</v>
      </c>
      <c r="V158" s="70" t="s">
        <v>410</v>
      </c>
      <c r="W158" s="70" t="s">
        <v>410</v>
      </c>
      <c r="X158" s="70" t="s">
        <v>410</v>
      </c>
      <c r="Y158" s="139" t="s">
        <v>410</v>
      </c>
      <c r="Z158" s="70" t="s">
        <v>410</v>
      </c>
      <c r="AA158" s="70" t="s">
        <v>410</v>
      </c>
      <c r="AB158" s="70" t="s">
        <v>410</v>
      </c>
      <c r="AC158" s="70" t="s">
        <v>410</v>
      </c>
      <c r="AD158" s="70" t="s">
        <v>410</v>
      </c>
      <c r="AE158" s="139" t="s">
        <v>410</v>
      </c>
      <c r="AF158" s="70" t="s">
        <v>410</v>
      </c>
      <c r="AG158" s="141" t="s">
        <v>410</v>
      </c>
      <c r="AH158" s="70" t="s">
        <v>410</v>
      </c>
      <c r="AI158" s="142" t="s">
        <v>410</v>
      </c>
      <c r="AJ158" s="143">
        <f t="shared" si="13"/>
        <v>0</v>
      </c>
      <c r="AK158" s="152" t="str">
        <f t="shared" si="14"/>
        <v>-</v>
      </c>
    </row>
    <row r="159" spans="1:37" x14ac:dyDescent="0.3">
      <c r="A159" s="80" t="s">
        <v>389</v>
      </c>
      <c r="B159" s="50" t="s">
        <v>42</v>
      </c>
      <c r="C159" s="50" t="s">
        <v>23</v>
      </c>
      <c r="D159" s="50">
        <v>10</v>
      </c>
      <c r="E159" s="53"/>
      <c r="F159" s="53"/>
      <c r="G159" s="70">
        <v>159</v>
      </c>
      <c r="H159" s="99">
        <f t="shared" si="10"/>
        <v>-1</v>
      </c>
      <c r="I159" s="70">
        <v>158</v>
      </c>
      <c r="J159" s="70">
        <v>210</v>
      </c>
      <c r="K159" s="99">
        <f t="shared" si="11"/>
        <v>-28</v>
      </c>
      <c r="L159" s="70">
        <v>182</v>
      </c>
      <c r="M159" s="70">
        <v>184</v>
      </c>
      <c r="N159" s="99">
        <f t="shared" si="12"/>
        <v>-17</v>
      </c>
      <c r="O159" s="70">
        <v>167</v>
      </c>
      <c r="P159" s="84">
        <v>0.09</v>
      </c>
      <c r="Q159" s="138">
        <v>16</v>
      </c>
      <c r="R159" s="138">
        <v>5</v>
      </c>
      <c r="S159" s="139">
        <v>0</v>
      </c>
      <c r="T159" s="70">
        <v>0</v>
      </c>
      <c r="U159" s="70">
        <v>0</v>
      </c>
      <c r="V159" s="70">
        <v>0</v>
      </c>
      <c r="W159" s="70">
        <v>0</v>
      </c>
      <c r="X159" s="70">
        <v>0</v>
      </c>
      <c r="Y159" s="139">
        <v>102</v>
      </c>
      <c r="Z159" s="70">
        <v>537</v>
      </c>
      <c r="AA159" s="70">
        <v>6</v>
      </c>
      <c r="AB159" s="70">
        <v>27</v>
      </c>
      <c r="AC159" s="70">
        <v>214</v>
      </c>
      <c r="AD159" s="70">
        <v>2</v>
      </c>
      <c r="AE159" s="139">
        <v>0</v>
      </c>
      <c r="AF159" s="70">
        <v>0</v>
      </c>
      <c r="AG159" s="141">
        <v>0</v>
      </c>
      <c r="AH159" s="70">
        <v>0</v>
      </c>
      <c r="AI159" s="142">
        <v>0</v>
      </c>
      <c r="AJ159" s="143">
        <f t="shared" si="13"/>
        <v>123.1</v>
      </c>
      <c r="AK159" s="152">
        <f t="shared" si="14"/>
        <v>7.6937499999999996</v>
      </c>
    </row>
    <row r="160" spans="1:37" x14ac:dyDescent="0.3">
      <c r="A160" s="80" t="s">
        <v>390</v>
      </c>
      <c r="B160" s="50" t="s">
        <v>44</v>
      </c>
      <c r="C160" s="50" t="s">
        <v>13</v>
      </c>
      <c r="D160" s="50">
        <v>11</v>
      </c>
      <c r="E160" s="53"/>
      <c r="F160" s="53"/>
      <c r="G160" s="70">
        <v>172</v>
      </c>
      <c r="H160" s="99">
        <f t="shared" si="10"/>
        <v>-13</v>
      </c>
      <c r="I160" s="70">
        <v>159</v>
      </c>
      <c r="J160" s="70">
        <v>154</v>
      </c>
      <c r="K160" s="99">
        <f t="shared" si="11"/>
        <v>24</v>
      </c>
      <c r="L160" s="70">
        <v>178</v>
      </c>
      <c r="M160" s="70">
        <v>195</v>
      </c>
      <c r="N160" s="99">
        <f t="shared" si="12"/>
        <v>-34</v>
      </c>
      <c r="O160" s="70">
        <v>161</v>
      </c>
      <c r="P160" s="84">
        <v>0.24</v>
      </c>
      <c r="Q160" s="138">
        <v>16</v>
      </c>
      <c r="R160" s="138">
        <v>16</v>
      </c>
      <c r="S160" s="139">
        <v>362</v>
      </c>
      <c r="T160" s="70">
        <v>252</v>
      </c>
      <c r="U160" s="70">
        <v>3912</v>
      </c>
      <c r="V160" s="70">
        <v>19</v>
      </c>
      <c r="W160" s="70">
        <v>22</v>
      </c>
      <c r="X160" s="70">
        <v>48</v>
      </c>
      <c r="Y160" s="139">
        <v>27</v>
      </c>
      <c r="Z160" s="70">
        <v>131</v>
      </c>
      <c r="AA160" s="70">
        <v>1</v>
      </c>
      <c r="AB160" s="70">
        <v>0</v>
      </c>
      <c r="AC160" s="70">
        <v>0</v>
      </c>
      <c r="AD160" s="70">
        <v>0</v>
      </c>
      <c r="AE160" s="139">
        <v>0</v>
      </c>
      <c r="AF160" s="70">
        <v>0</v>
      </c>
      <c r="AG160" s="141">
        <v>2</v>
      </c>
      <c r="AH160" s="70">
        <v>8</v>
      </c>
      <c r="AI160" s="142">
        <v>2</v>
      </c>
      <c r="AJ160" s="143">
        <f t="shared" si="13"/>
        <v>229.57999999999998</v>
      </c>
      <c r="AK160" s="152">
        <f t="shared" si="14"/>
        <v>14.348749999999999</v>
      </c>
    </row>
    <row r="161" spans="1:37" x14ac:dyDescent="0.3">
      <c r="A161" s="80" t="s">
        <v>391</v>
      </c>
      <c r="B161" s="50" t="s">
        <v>44</v>
      </c>
      <c r="C161" s="50" t="s">
        <v>32</v>
      </c>
      <c r="D161" s="50">
        <v>5</v>
      </c>
      <c r="E161" s="53"/>
      <c r="F161" s="53"/>
      <c r="G161" s="70">
        <v>147</v>
      </c>
      <c r="H161" s="99">
        <f t="shared" si="10"/>
        <v>13</v>
      </c>
      <c r="I161" s="70">
        <v>160</v>
      </c>
      <c r="J161" s="70">
        <v>164</v>
      </c>
      <c r="K161" s="99">
        <f t="shared" si="11"/>
        <v>8</v>
      </c>
      <c r="L161" s="70">
        <v>172</v>
      </c>
      <c r="M161" s="70">
        <v>112</v>
      </c>
      <c r="N161" s="99">
        <f t="shared" si="12"/>
        <v>46</v>
      </c>
      <c r="O161" s="70">
        <v>158</v>
      </c>
      <c r="P161" s="84">
        <v>0.43</v>
      </c>
      <c r="Q161" s="138">
        <v>16</v>
      </c>
      <c r="R161" s="138">
        <v>16</v>
      </c>
      <c r="S161" s="139">
        <v>355</v>
      </c>
      <c r="T161" s="70">
        <v>233</v>
      </c>
      <c r="U161" s="70">
        <v>3913</v>
      </c>
      <c r="V161" s="70">
        <v>24</v>
      </c>
      <c r="W161" s="70">
        <v>17</v>
      </c>
      <c r="X161" s="70">
        <v>58</v>
      </c>
      <c r="Y161" s="139">
        <v>40</v>
      </c>
      <c r="Z161" s="70">
        <v>238</v>
      </c>
      <c r="AA161" s="70">
        <v>1</v>
      </c>
      <c r="AB161" s="70">
        <v>0</v>
      </c>
      <c r="AC161" s="70">
        <v>0</v>
      </c>
      <c r="AD161" s="70">
        <v>0</v>
      </c>
      <c r="AE161" s="139">
        <v>0</v>
      </c>
      <c r="AF161" s="70">
        <v>0</v>
      </c>
      <c r="AG161" s="141">
        <v>0</v>
      </c>
      <c r="AH161" s="70">
        <v>9</v>
      </c>
      <c r="AI161" s="142">
        <v>5</v>
      </c>
      <c r="AJ161" s="143">
        <f t="shared" si="13"/>
        <v>255.32</v>
      </c>
      <c r="AK161" s="152">
        <f t="shared" si="14"/>
        <v>15.9575</v>
      </c>
    </row>
    <row r="162" spans="1:37" x14ac:dyDescent="0.3">
      <c r="A162" s="80" t="s">
        <v>392</v>
      </c>
      <c r="B162" s="50" t="s">
        <v>42</v>
      </c>
      <c r="C162" s="50" t="s">
        <v>36</v>
      </c>
      <c r="D162" s="50">
        <v>8</v>
      </c>
      <c r="E162" s="53" t="s">
        <v>433</v>
      </c>
      <c r="F162" s="53"/>
      <c r="G162" s="70">
        <v>300</v>
      </c>
      <c r="H162" s="99">
        <f t="shared" si="10"/>
        <v>-139</v>
      </c>
      <c r="I162" s="70">
        <v>161</v>
      </c>
      <c r="J162" s="70">
        <v>300</v>
      </c>
      <c r="K162" s="99">
        <f t="shared" si="11"/>
        <v>-125</v>
      </c>
      <c r="L162" s="70">
        <v>175</v>
      </c>
      <c r="M162" s="70">
        <v>300</v>
      </c>
      <c r="N162" s="99">
        <f t="shared" si="12"/>
        <v>-119</v>
      </c>
      <c r="O162" s="70">
        <v>181</v>
      </c>
      <c r="P162" s="84">
        <v>0</v>
      </c>
      <c r="Q162" s="138">
        <v>5</v>
      </c>
      <c r="R162" s="138">
        <v>4</v>
      </c>
      <c r="S162" s="139">
        <v>0</v>
      </c>
      <c r="T162" s="70">
        <v>0</v>
      </c>
      <c r="U162" s="70">
        <v>0</v>
      </c>
      <c r="V162" s="70">
        <v>0</v>
      </c>
      <c r="W162" s="70">
        <v>0</v>
      </c>
      <c r="X162" s="70">
        <v>0</v>
      </c>
      <c r="Y162" s="139">
        <v>44</v>
      </c>
      <c r="Z162" s="70">
        <v>146</v>
      </c>
      <c r="AA162" s="70">
        <v>1</v>
      </c>
      <c r="AB162" s="70">
        <v>2</v>
      </c>
      <c r="AC162" s="70">
        <v>8</v>
      </c>
      <c r="AD162" s="70">
        <v>0</v>
      </c>
      <c r="AE162" s="139">
        <v>222</v>
      </c>
      <c r="AF162" s="70">
        <v>0</v>
      </c>
      <c r="AG162" s="141">
        <v>0</v>
      </c>
      <c r="AH162" s="70">
        <v>2</v>
      </c>
      <c r="AI162" s="142">
        <v>2</v>
      </c>
      <c r="AJ162" s="143">
        <f t="shared" si="13"/>
        <v>17.400000000000002</v>
      </c>
      <c r="AK162" s="152">
        <f t="shared" si="14"/>
        <v>3.4800000000000004</v>
      </c>
    </row>
    <row r="163" spans="1:37" x14ac:dyDescent="0.3">
      <c r="A163" s="80" t="s">
        <v>393</v>
      </c>
      <c r="B163" s="50" t="s">
        <v>45</v>
      </c>
      <c r="C163" s="50" t="s">
        <v>12</v>
      </c>
      <c r="D163" s="50">
        <v>10</v>
      </c>
      <c r="E163" s="53"/>
      <c r="F163" s="53"/>
      <c r="G163" s="70">
        <v>300</v>
      </c>
      <c r="H163" s="99">
        <f t="shared" si="10"/>
        <v>-138</v>
      </c>
      <c r="I163" s="70">
        <v>162</v>
      </c>
      <c r="J163" s="70">
        <v>233</v>
      </c>
      <c r="K163" s="99">
        <f t="shared" si="11"/>
        <v>-20</v>
      </c>
      <c r="L163" s="70">
        <v>213</v>
      </c>
      <c r="M163" s="70">
        <v>152</v>
      </c>
      <c r="N163" s="99">
        <f t="shared" si="12"/>
        <v>58</v>
      </c>
      <c r="O163" s="70">
        <v>210</v>
      </c>
      <c r="P163" s="84">
        <v>0</v>
      </c>
      <c r="Q163" s="138">
        <v>1</v>
      </c>
      <c r="R163" s="138">
        <v>1</v>
      </c>
      <c r="S163" s="139">
        <v>0</v>
      </c>
      <c r="T163" s="70">
        <v>0</v>
      </c>
      <c r="U163" s="70">
        <v>0</v>
      </c>
      <c r="V163" s="70">
        <v>0</v>
      </c>
      <c r="W163" s="70">
        <v>0</v>
      </c>
      <c r="X163" s="70">
        <v>0</v>
      </c>
      <c r="Y163" s="139">
        <v>0</v>
      </c>
      <c r="Z163" s="70">
        <v>0</v>
      </c>
      <c r="AA163" s="70">
        <v>0</v>
      </c>
      <c r="AB163" s="70">
        <v>1</v>
      </c>
      <c r="AC163" s="70">
        <v>20</v>
      </c>
      <c r="AD163" s="70">
        <v>1</v>
      </c>
      <c r="AE163" s="139">
        <v>0</v>
      </c>
      <c r="AF163" s="70">
        <v>0</v>
      </c>
      <c r="AG163" s="141">
        <v>0</v>
      </c>
      <c r="AH163" s="70">
        <v>0</v>
      </c>
      <c r="AI163" s="142">
        <v>0</v>
      </c>
      <c r="AJ163" s="143">
        <f t="shared" si="13"/>
        <v>8</v>
      </c>
      <c r="AK163" s="152">
        <f t="shared" si="14"/>
        <v>8</v>
      </c>
    </row>
    <row r="164" spans="1:37" x14ac:dyDescent="0.3">
      <c r="A164" s="80" t="s">
        <v>394</v>
      </c>
      <c r="B164" s="50" t="s">
        <v>45</v>
      </c>
      <c r="C164" s="50" t="s">
        <v>12</v>
      </c>
      <c r="D164" s="50">
        <v>10</v>
      </c>
      <c r="E164" s="53"/>
      <c r="F164" s="53"/>
      <c r="G164" s="70">
        <v>179</v>
      </c>
      <c r="H164" s="99">
        <f t="shared" si="10"/>
        <v>-16</v>
      </c>
      <c r="I164" s="70">
        <v>163</v>
      </c>
      <c r="J164" s="70">
        <v>215</v>
      </c>
      <c r="K164" s="99">
        <f t="shared" si="11"/>
        <v>-64</v>
      </c>
      <c r="L164" s="70">
        <v>151</v>
      </c>
      <c r="M164" s="70">
        <v>300</v>
      </c>
      <c r="N164" s="99">
        <f t="shared" si="12"/>
        <v>-149</v>
      </c>
      <c r="O164" s="70">
        <v>151</v>
      </c>
      <c r="P164" s="84">
        <v>0.33</v>
      </c>
      <c r="Q164" s="138">
        <v>16</v>
      </c>
      <c r="R164" s="138">
        <v>12</v>
      </c>
      <c r="S164" s="139">
        <v>0</v>
      </c>
      <c r="T164" s="70">
        <v>0</v>
      </c>
      <c r="U164" s="70">
        <v>0</v>
      </c>
      <c r="V164" s="70">
        <v>0</v>
      </c>
      <c r="W164" s="70">
        <v>0</v>
      </c>
      <c r="X164" s="70">
        <v>0</v>
      </c>
      <c r="Y164" s="139">
        <v>0</v>
      </c>
      <c r="Z164" s="70">
        <v>0</v>
      </c>
      <c r="AA164" s="70">
        <v>0</v>
      </c>
      <c r="AB164" s="70">
        <v>52</v>
      </c>
      <c r="AC164" s="70">
        <v>608</v>
      </c>
      <c r="AD164" s="70">
        <v>4</v>
      </c>
      <c r="AE164" s="139">
        <v>0</v>
      </c>
      <c r="AF164" s="70">
        <v>0</v>
      </c>
      <c r="AG164" s="141">
        <v>2</v>
      </c>
      <c r="AH164" s="70">
        <v>1</v>
      </c>
      <c r="AI164" s="142">
        <v>0</v>
      </c>
      <c r="AJ164" s="143">
        <f t="shared" si="13"/>
        <v>88.8</v>
      </c>
      <c r="AK164" s="152">
        <f t="shared" si="14"/>
        <v>5.55</v>
      </c>
    </row>
    <row r="165" spans="1:37" x14ac:dyDescent="0.3">
      <c r="A165" s="80" t="s">
        <v>395</v>
      </c>
      <c r="B165" s="50" t="s">
        <v>42</v>
      </c>
      <c r="C165" s="50" t="s">
        <v>14</v>
      </c>
      <c r="D165" s="50">
        <v>4</v>
      </c>
      <c r="E165" s="53"/>
      <c r="F165" s="53"/>
      <c r="G165" s="70">
        <v>192</v>
      </c>
      <c r="H165" s="99">
        <f t="shared" si="10"/>
        <v>-28</v>
      </c>
      <c r="I165" s="70">
        <v>164</v>
      </c>
      <c r="J165" s="70">
        <v>300</v>
      </c>
      <c r="K165" s="99">
        <f t="shared" si="11"/>
        <v>-134</v>
      </c>
      <c r="L165" s="70">
        <v>166</v>
      </c>
      <c r="M165" s="70">
        <v>300</v>
      </c>
      <c r="N165" s="99">
        <f t="shared" si="12"/>
        <v>-135</v>
      </c>
      <c r="O165" s="70">
        <v>165</v>
      </c>
      <c r="P165" s="84">
        <v>0.08</v>
      </c>
      <c r="Q165" s="138">
        <v>16</v>
      </c>
      <c r="R165" s="138">
        <v>16</v>
      </c>
      <c r="S165" s="139">
        <v>0</v>
      </c>
      <c r="T165" s="70">
        <v>0</v>
      </c>
      <c r="U165" s="70">
        <v>0</v>
      </c>
      <c r="V165" s="70">
        <v>0</v>
      </c>
      <c r="W165" s="70">
        <v>0</v>
      </c>
      <c r="X165" s="70">
        <v>0</v>
      </c>
      <c r="Y165" s="139">
        <v>220</v>
      </c>
      <c r="Z165" s="70">
        <v>756</v>
      </c>
      <c r="AA165" s="70">
        <v>7</v>
      </c>
      <c r="AB165" s="70">
        <v>4</v>
      </c>
      <c r="AC165" s="70">
        <v>22</v>
      </c>
      <c r="AD165" s="70">
        <v>0</v>
      </c>
      <c r="AE165" s="139">
        <v>0</v>
      </c>
      <c r="AF165" s="70">
        <v>0</v>
      </c>
      <c r="AG165" s="141">
        <v>0</v>
      </c>
      <c r="AH165" s="70">
        <v>2</v>
      </c>
      <c r="AI165" s="142">
        <v>2</v>
      </c>
      <c r="AJ165" s="143">
        <f t="shared" si="13"/>
        <v>115.8</v>
      </c>
      <c r="AK165" s="152">
        <f t="shared" si="14"/>
        <v>7.2374999999999998</v>
      </c>
    </row>
    <row r="166" spans="1:37" x14ac:dyDescent="0.3">
      <c r="A166" s="80" t="s">
        <v>396</v>
      </c>
      <c r="B166" s="50" t="s">
        <v>42</v>
      </c>
      <c r="C166" s="50" t="s">
        <v>31</v>
      </c>
      <c r="D166" s="50">
        <v>9</v>
      </c>
      <c r="E166" s="53"/>
      <c r="F166" s="53"/>
      <c r="G166" s="70">
        <v>166</v>
      </c>
      <c r="H166" s="99">
        <f t="shared" si="10"/>
        <v>-1</v>
      </c>
      <c r="I166" s="70">
        <v>165</v>
      </c>
      <c r="J166" s="70">
        <v>205</v>
      </c>
      <c r="K166" s="99">
        <f t="shared" si="11"/>
        <v>-55</v>
      </c>
      <c r="L166" s="70">
        <v>150</v>
      </c>
      <c r="M166" s="70">
        <v>104</v>
      </c>
      <c r="N166" s="99">
        <f t="shared" si="12"/>
        <v>65</v>
      </c>
      <c r="O166" s="70">
        <v>169</v>
      </c>
      <c r="P166" s="84">
        <v>0.1</v>
      </c>
      <c r="Q166" s="138">
        <v>13</v>
      </c>
      <c r="R166" s="138">
        <v>1</v>
      </c>
      <c r="S166" s="139">
        <v>0</v>
      </c>
      <c r="T166" s="70">
        <v>0</v>
      </c>
      <c r="U166" s="70">
        <v>0</v>
      </c>
      <c r="V166" s="70">
        <v>0</v>
      </c>
      <c r="W166" s="70">
        <v>0</v>
      </c>
      <c r="X166" s="70">
        <v>0</v>
      </c>
      <c r="Y166" s="139">
        <v>89</v>
      </c>
      <c r="Z166" s="70">
        <v>493</v>
      </c>
      <c r="AA166" s="70">
        <v>3</v>
      </c>
      <c r="AB166" s="70">
        <v>10</v>
      </c>
      <c r="AC166" s="70">
        <v>89</v>
      </c>
      <c r="AD166" s="70">
        <v>1</v>
      </c>
      <c r="AE166" s="139">
        <v>0</v>
      </c>
      <c r="AF166" s="70">
        <v>0</v>
      </c>
      <c r="AG166" s="141">
        <v>0</v>
      </c>
      <c r="AH166" s="70">
        <v>1</v>
      </c>
      <c r="AI166" s="142">
        <v>0</v>
      </c>
      <c r="AJ166" s="143">
        <f t="shared" si="13"/>
        <v>82.2</v>
      </c>
      <c r="AK166" s="152">
        <f t="shared" si="14"/>
        <v>6.3230769230769237</v>
      </c>
    </row>
    <row r="167" spans="1:37" x14ac:dyDescent="0.3">
      <c r="A167" s="80" t="s">
        <v>397</v>
      </c>
      <c r="B167" s="50" t="s">
        <v>43</v>
      </c>
      <c r="C167" s="50" t="s">
        <v>35</v>
      </c>
      <c r="D167" s="50">
        <v>7</v>
      </c>
      <c r="E167" s="53" t="s">
        <v>428</v>
      </c>
      <c r="F167" s="53"/>
      <c r="G167" s="70">
        <v>131</v>
      </c>
      <c r="H167" s="99">
        <f t="shared" si="10"/>
        <v>35</v>
      </c>
      <c r="I167" s="70">
        <v>166</v>
      </c>
      <c r="J167" s="70">
        <v>177</v>
      </c>
      <c r="K167" s="99">
        <f t="shared" si="11"/>
        <v>-15</v>
      </c>
      <c r="L167" s="70">
        <v>162</v>
      </c>
      <c r="M167" s="70">
        <v>128</v>
      </c>
      <c r="N167" s="99">
        <f t="shared" si="12"/>
        <v>20</v>
      </c>
      <c r="O167" s="70">
        <v>148</v>
      </c>
      <c r="P167" s="84">
        <v>0.26</v>
      </c>
      <c r="Q167" s="138">
        <v>0</v>
      </c>
      <c r="R167" s="138">
        <v>0</v>
      </c>
      <c r="S167" s="139" t="s">
        <v>410</v>
      </c>
      <c r="T167" s="70" t="s">
        <v>410</v>
      </c>
      <c r="U167" s="70" t="s">
        <v>410</v>
      </c>
      <c r="V167" s="70" t="s">
        <v>410</v>
      </c>
      <c r="W167" s="70" t="s">
        <v>410</v>
      </c>
      <c r="X167" s="70" t="s">
        <v>410</v>
      </c>
      <c r="Y167" s="139" t="s">
        <v>410</v>
      </c>
      <c r="Z167" s="70" t="s">
        <v>410</v>
      </c>
      <c r="AA167" s="70" t="s">
        <v>410</v>
      </c>
      <c r="AB167" s="70" t="s">
        <v>410</v>
      </c>
      <c r="AC167" s="70" t="s">
        <v>410</v>
      </c>
      <c r="AD167" s="70" t="s">
        <v>410</v>
      </c>
      <c r="AE167" s="139" t="s">
        <v>410</v>
      </c>
      <c r="AF167" s="70" t="s">
        <v>410</v>
      </c>
      <c r="AG167" s="141" t="s">
        <v>410</v>
      </c>
      <c r="AH167" s="70" t="s">
        <v>410</v>
      </c>
      <c r="AI167" s="142" t="s">
        <v>410</v>
      </c>
      <c r="AJ167" s="143">
        <f t="shared" si="13"/>
        <v>0</v>
      </c>
      <c r="AK167" s="152" t="str">
        <f t="shared" si="14"/>
        <v>-</v>
      </c>
    </row>
    <row r="168" spans="1:37" x14ac:dyDescent="0.3">
      <c r="A168" s="80" t="s">
        <v>398</v>
      </c>
      <c r="B168" s="50" t="s">
        <v>43</v>
      </c>
      <c r="C168" s="50" t="s">
        <v>38</v>
      </c>
      <c r="D168" s="50">
        <v>9</v>
      </c>
      <c r="E168" s="53" t="s">
        <v>431</v>
      </c>
      <c r="F168" s="53"/>
      <c r="G168" s="70">
        <v>155</v>
      </c>
      <c r="H168" s="99">
        <f t="shared" si="10"/>
        <v>12</v>
      </c>
      <c r="I168" s="70">
        <v>167</v>
      </c>
      <c r="J168" s="70">
        <v>300</v>
      </c>
      <c r="K168" s="99">
        <f t="shared" si="11"/>
        <v>-189</v>
      </c>
      <c r="L168" s="70">
        <v>111</v>
      </c>
      <c r="M168" s="70">
        <v>116</v>
      </c>
      <c r="N168" s="99">
        <f t="shared" si="12"/>
        <v>3</v>
      </c>
      <c r="O168" s="70">
        <v>119</v>
      </c>
      <c r="P168" s="84">
        <v>7.0000000000000007E-2</v>
      </c>
      <c r="Q168" s="138">
        <v>6</v>
      </c>
      <c r="R168" s="138">
        <v>5</v>
      </c>
      <c r="S168" s="139">
        <v>0</v>
      </c>
      <c r="T168" s="70">
        <v>0</v>
      </c>
      <c r="U168" s="70">
        <v>0</v>
      </c>
      <c r="V168" s="70">
        <v>0</v>
      </c>
      <c r="W168" s="70">
        <v>0</v>
      </c>
      <c r="X168" s="70">
        <v>0</v>
      </c>
      <c r="Y168" s="139">
        <v>0</v>
      </c>
      <c r="Z168" s="70">
        <v>0</v>
      </c>
      <c r="AA168" s="70">
        <v>0</v>
      </c>
      <c r="AB168" s="70">
        <v>22</v>
      </c>
      <c r="AC168" s="70">
        <v>216</v>
      </c>
      <c r="AD168" s="70">
        <v>2</v>
      </c>
      <c r="AE168" s="139">
        <v>0</v>
      </c>
      <c r="AF168" s="70">
        <v>0</v>
      </c>
      <c r="AG168" s="141">
        <v>0</v>
      </c>
      <c r="AH168" s="70">
        <v>0</v>
      </c>
      <c r="AI168" s="142">
        <v>0</v>
      </c>
      <c r="AJ168" s="143">
        <f t="shared" si="13"/>
        <v>33.6</v>
      </c>
      <c r="AK168" s="152">
        <f t="shared" si="14"/>
        <v>5.6000000000000005</v>
      </c>
    </row>
    <row r="169" spans="1:37" x14ac:dyDescent="0.3">
      <c r="A169" s="80" t="s">
        <v>399</v>
      </c>
      <c r="B169" s="50" t="s">
        <v>42</v>
      </c>
      <c r="C169" s="50" t="s">
        <v>13</v>
      </c>
      <c r="D169" s="50">
        <v>11</v>
      </c>
      <c r="E169" s="53" t="s">
        <v>428</v>
      </c>
      <c r="F169" s="53"/>
      <c r="G169" s="70">
        <v>300</v>
      </c>
      <c r="H169" s="99">
        <f t="shared" si="10"/>
        <v>-132</v>
      </c>
      <c r="I169" s="70">
        <v>168</v>
      </c>
      <c r="J169" s="70">
        <v>300</v>
      </c>
      <c r="K169" s="99">
        <f t="shared" si="11"/>
        <v>-120</v>
      </c>
      <c r="L169" s="70">
        <v>180</v>
      </c>
      <c r="M169" s="70">
        <v>300</v>
      </c>
      <c r="N169" s="99">
        <f t="shared" si="12"/>
        <v>-137</v>
      </c>
      <c r="O169" s="70">
        <v>163</v>
      </c>
      <c r="P169" s="84">
        <v>0</v>
      </c>
      <c r="Q169" s="138">
        <v>0</v>
      </c>
      <c r="R169" s="138">
        <v>0</v>
      </c>
      <c r="S169" s="139" t="s">
        <v>410</v>
      </c>
      <c r="T169" s="70" t="s">
        <v>410</v>
      </c>
      <c r="U169" s="70" t="s">
        <v>410</v>
      </c>
      <c r="V169" s="70" t="s">
        <v>410</v>
      </c>
      <c r="W169" s="70" t="s">
        <v>410</v>
      </c>
      <c r="X169" s="70" t="s">
        <v>410</v>
      </c>
      <c r="Y169" s="139" t="s">
        <v>410</v>
      </c>
      <c r="Z169" s="70" t="s">
        <v>410</v>
      </c>
      <c r="AA169" s="70" t="s">
        <v>410</v>
      </c>
      <c r="AB169" s="70" t="s">
        <v>410</v>
      </c>
      <c r="AC169" s="70" t="s">
        <v>410</v>
      </c>
      <c r="AD169" s="70" t="s">
        <v>410</v>
      </c>
      <c r="AE169" s="139" t="s">
        <v>410</v>
      </c>
      <c r="AF169" s="70" t="s">
        <v>410</v>
      </c>
      <c r="AG169" s="141" t="s">
        <v>410</v>
      </c>
      <c r="AH169" s="70" t="s">
        <v>410</v>
      </c>
      <c r="AI169" s="142" t="s">
        <v>410</v>
      </c>
      <c r="AJ169" s="143">
        <f t="shared" si="13"/>
        <v>0</v>
      </c>
      <c r="AK169" s="152" t="str">
        <f t="shared" si="14"/>
        <v>-</v>
      </c>
    </row>
    <row r="170" spans="1:37" x14ac:dyDescent="0.3">
      <c r="A170" s="80" t="s">
        <v>400</v>
      </c>
      <c r="B170" s="50" t="s">
        <v>43</v>
      </c>
      <c r="C170" s="50" t="s">
        <v>46</v>
      </c>
      <c r="D170" s="50">
        <v>4</v>
      </c>
      <c r="E170" s="53"/>
      <c r="F170" s="53"/>
      <c r="G170" s="70">
        <v>171</v>
      </c>
      <c r="H170" s="99">
        <f t="shared" si="10"/>
        <v>-2</v>
      </c>
      <c r="I170" s="70">
        <v>169</v>
      </c>
      <c r="J170" s="70">
        <v>196</v>
      </c>
      <c r="K170" s="99">
        <f t="shared" si="11"/>
        <v>104</v>
      </c>
      <c r="L170" s="70">
        <v>300</v>
      </c>
      <c r="M170" s="70">
        <v>122</v>
      </c>
      <c r="N170" s="99">
        <f t="shared" si="12"/>
        <v>178</v>
      </c>
      <c r="O170" s="70">
        <v>300</v>
      </c>
      <c r="P170" s="84">
        <v>0.14000000000000001</v>
      </c>
      <c r="Q170" s="138">
        <v>11</v>
      </c>
      <c r="R170" s="138">
        <v>8</v>
      </c>
      <c r="S170" s="139">
        <v>0</v>
      </c>
      <c r="T170" s="70">
        <v>0</v>
      </c>
      <c r="U170" s="70">
        <v>0</v>
      </c>
      <c r="V170" s="70">
        <v>0</v>
      </c>
      <c r="W170" s="70">
        <v>0</v>
      </c>
      <c r="X170" s="70">
        <v>0</v>
      </c>
      <c r="Y170" s="139">
        <v>0</v>
      </c>
      <c r="Z170" s="70">
        <v>0</v>
      </c>
      <c r="AA170" s="70">
        <v>0</v>
      </c>
      <c r="AB170" s="70">
        <v>24</v>
      </c>
      <c r="AC170" s="70">
        <v>244</v>
      </c>
      <c r="AD170" s="70">
        <v>0</v>
      </c>
      <c r="AE170" s="139">
        <v>0</v>
      </c>
      <c r="AF170" s="70">
        <v>0</v>
      </c>
      <c r="AG170" s="141">
        <v>0</v>
      </c>
      <c r="AH170" s="70">
        <v>0</v>
      </c>
      <c r="AI170" s="142">
        <v>0</v>
      </c>
      <c r="AJ170" s="143">
        <f t="shared" si="13"/>
        <v>24.4</v>
      </c>
      <c r="AK170" s="152">
        <f t="shared" si="14"/>
        <v>2.2181818181818183</v>
      </c>
    </row>
    <row r="171" spans="1:37" x14ac:dyDescent="0.3">
      <c r="A171" s="80" t="s">
        <v>401</v>
      </c>
      <c r="B171" s="50" t="s">
        <v>42</v>
      </c>
      <c r="C171" s="50" t="s">
        <v>25</v>
      </c>
      <c r="D171" s="50">
        <v>10</v>
      </c>
      <c r="E171" s="53" t="s">
        <v>428</v>
      </c>
      <c r="F171" s="53"/>
      <c r="G171" s="70">
        <v>127</v>
      </c>
      <c r="H171" s="99">
        <f t="shared" si="10"/>
        <v>43</v>
      </c>
      <c r="I171" s="70">
        <v>170</v>
      </c>
      <c r="J171" s="70">
        <v>202</v>
      </c>
      <c r="K171" s="99">
        <f t="shared" si="11"/>
        <v>-88</v>
      </c>
      <c r="L171" s="70">
        <v>114</v>
      </c>
      <c r="M171" s="70">
        <v>181</v>
      </c>
      <c r="N171" s="99">
        <f t="shared" si="12"/>
        <v>-54</v>
      </c>
      <c r="O171" s="70">
        <v>127</v>
      </c>
      <c r="P171" s="84">
        <v>0.13</v>
      </c>
      <c r="Q171" s="138">
        <v>0</v>
      </c>
      <c r="R171" s="138">
        <v>0</v>
      </c>
      <c r="S171" s="139" t="s">
        <v>410</v>
      </c>
      <c r="T171" s="70" t="s">
        <v>410</v>
      </c>
      <c r="U171" s="70" t="s">
        <v>410</v>
      </c>
      <c r="V171" s="70" t="s">
        <v>410</v>
      </c>
      <c r="W171" s="70" t="s">
        <v>410</v>
      </c>
      <c r="X171" s="70" t="s">
        <v>410</v>
      </c>
      <c r="Y171" s="139" t="s">
        <v>410</v>
      </c>
      <c r="Z171" s="70" t="s">
        <v>410</v>
      </c>
      <c r="AA171" s="70" t="s">
        <v>410</v>
      </c>
      <c r="AB171" s="70" t="s">
        <v>410</v>
      </c>
      <c r="AC171" s="70" t="s">
        <v>410</v>
      </c>
      <c r="AD171" s="70" t="s">
        <v>410</v>
      </c>
      <c r="AE171" s="139" t="s">
        <v>410</v>
      </c>
      <c r="AF171" s="70" t="s">
        <v>410</v>
      </c>
      <c r="AG171" s="141" t="s">
        <v>410</v>
      </c>
      <c r="AH171" s="70" t="s">
        <v>410</v>
      </c>
      <c r="AI171" s="142" t="s">
        <v>410</v>
      </c>
      <c r="AJ171" s="143">
        <f t="shared" si="13"/>
        <v>0</v>
      </c>
      <c r="AK171" s="152" t="str">
        <f t="shared" si="14"/>
        <v>-</v>
      </c>
    </row>
    <row r="172" spans="1:37" x14ac:dyDescent="0.3">
      <c r="A172" s="80" t="s">
        <v>402</v>
      </c>
      <c r="B172" s="50" t="s">
        <v>42</v>
      </c>
      <c r="C172" s="50" t="s">
        <v>12</v>
      </c>
      <c r="D172" s="50">
        <v>10</v>
      </c>
      <c r="E172" s="53" t="s">
        <v>431</v>
      </c>
      <c r="F172" s="53"/>
      <c r="G172" s="70">
        <v>152</v>
      </c>
      <c r="H172" s="99">
        <f t="shared" si="10"/>
        <v>19</v>
      </c>
      <c r="I172" s="70">
        <v>171</v>
      </c>
      <c r="J172" s="70">
        <v>179</v>
      </c>
      <c r="K172" s="99">
        <f t="shared" si="11"/>
        <v>25</v>
      </c>
      <c r="L172" s="70">
        <v>204</v>
      </c>
      <c r="M172" s="70">
        <v>136</v>
      </c>
      <c r="N172" s="99">
        <f t="shared" si="12"/>
        <v>47</v>
      </c>
      <c r="O172" s="70">
        <v>183</v>
      </c>
      <c r="P172" s="84">
        <v>0.12</v>
      </c>
      <c r="Q172" s="138">
        <v>3</v>
      </c>
      <c r="R172" s="138">
        <v>2</v>
      </c>
      <c r="S172" s="139">
        <v>0</v>
      </c>
      <c r="T172" s="70">
        <v>0</v>
      </c>
      <c r="U172" s="70">
        <v>0</v>
      </c>
      <c r="V172" s="70">
        <v>0</v>
      </c>
      <c r="W172" s="70">
        <v>0</v>
      </c>
      <c r="X172" s="70">
        <v>0</v>
      </c>
      <c r="Y172" s="139">
        <v>41</v>
      </c>
      <c r="Z172" s="70">
        <v>186</v>
      </c>
      <c r="AA172" s="70">
        <v>2</v>
      </c>
      <c r="AB172" s="70">
        <v>7</v>
      </c>
      <c r="AC172" s="70">
        <v>42</v>
      </c>
      <c r="AD172" s="70">
        <v>0</v>
      </c>
      <c r="AE172" s="139">
        <v>0</v>
      </c>
      <c r="AF172" s="70">
        <v>0</v>
      </c>
      <c r="AG172" s="141">
        <v>0</v>
      </c>
      <c r="AH172" s="70">
        <v>0</v>
      </c>
      <c r="AI172" s="142">
        <v>0</v>
      </c>
      <c r="AJ172" s="143">
        <f t="shared" si="13"/>
        <v>34.800000000000004</v>
      </c>
      <c r="AK172" s="152">
        <f t="shared" si="14"/>
        <v>11.600000000000001</v>
      </c>
    </row>
    <row r="173" spans="1:37" x14ac:dyDescent="0.3">
      <c r="A173" s="80" t="s">
        <v>403</v>
      </c>
      <c r="B173" s="50" t="s">
        <v>44</v>
      </c>
      <c r="C173" s="50" t="s">
        <v>24</v>
      </c>
      <c r="D173" s="50">
        <v>11</v>
      </c>
      <c r="E173" s="53"/>
      <c r="F173" s="53"/>
      <c r="G173" s="70">
        <v>300</v>
      </c>
      <c r="H173" s="99">
        <f t="shared" si="10"/>
        <v>-126</v>
      </c>
      <c r="I173" s="70">
        <v>174</v>
      </c>
      <c r="J173" s="70">
        <v>300</v>
      </c>
      <c r="K173" s="99">
        <f t="shared" si="11"/>
        <v>-172</v>
      </c>
      <c r="L173" s="70">
        <v>128</v>
      </c>
      <c r="M173" s="70">
        <v>300</v>
      </c>
      <c r="N173" s="99">
        <f t="shared" si="12"/>
        <v>-169</v>
      </c>
      <c r="O173" s="70">
        <v>131</v>
      </c>
      <c r="P173" s="84">
        <v>0</v>
      </c>
      <c r="Q173" s="138">
        <v>16</v>
      </c>
      <c r="R173" s="138">
        <v>16</v>
      </c>
      <c r="S173" s="139">
        <v>247</v>
      </c>
      <c r="T173" s="70">
        <v>196</v>
      </c>
      <c r="U173" s="70">
        <v>3046</v>
      </c>
      <c r="V173" s="70">
        <v>12</v>
      </c>
      <c r="W173" s="70">
        <v>21</v>
      </c>
      <c r="X173" s="70">
        <v>43</v>
      </c>
      <c r="Y173" s="139">
        <v>72</v>
      </c>
      <c r="Z173" s="70">
        <v>366</v>
      </c>
      <c r="AA173" s="70">
        <v>6</v>
      </c>
      <c r="AB173" s="70">
        <v>1</v>
      </c>
      <c r="AC173" s="70">
        <v>13</v>
      </c>
      <c r="AD173" s="70">
        <v>0</v>
      </c>
      <c r="AE173" s="139">
        <v>0</v>
      </c>
      <c r="AF173" s="70">
        <v>0</v>
      </c>
      <c r="AG173" s="141">
        <v>0</v>
      </c>
      <c r="AH173" s="70">
        <v>8</v>
      </c>
      <c r="AI173" s="142">
        <v>4</v>
      </c>
      <c r="AJ173" s="143">
        <f t="shared" si="13"/>
        <v>214.74</v>
      </c>
      <c r="AK173" s="152">
        <f t="shared" si="14"/>
        <v>13.421250000000001</v>
      </c>
    </row>
    <row r="174" spans="1:37" x14ac:dyDescent="0.3">
      <c r="A174" s="80" t="s">
        <v>404</v>
      </c>
      <c r="B174" s="50" t="s">
        <v>45</v>
      </c>
      <c r="C174" s="50" t="s">
        <v>28</v>
      </c>
      <c r="D174" s="50">
        <v>9</v>
      </c>
      <c r="E174" s="53" t="s">
        <v>428</v>
      </c>
      <c r="F174" s="53"/>
      <c r="G174" s="70">
        <v>300</v>
      </c>
      <c r="H174" s="99">
        <f t="shared" si="10"/>
        <v>-125</v>
      </c>
      <c r="I174" s="70">
        <v>175</v>
      </c>
      <c r="J174" s="70">
        <v>147</v>
      </c>
      <c r="K174" s="99">
        <f t="shared" si="11"/>
        <v>6</v>
      </c>
      <c r="L174" s="70">
        <v>153</v>
      </c>
      <c r="M174" s="70">
        <v>300</v>
      </c>
      <c r="N174" s="99">
        <f t="shared" si="12"/>
        <v>-145</v>
      </c>
      <c r="O174" s="70">
        <v>155</v>
      </c>
      <c r="P174" s="84">
        <v>0</v>
      </c>
      <c r="Q174" s="138">
        <v>0</v>
      </c>
      <c r="R174" s="138">
        <v>0</v>
      </c>
      <c r="S174" s="139" t="s">
        <v>410</v>
      </c>
      <c r="T174" s="70" t="s">
        <v>410</v>
      </c>
      <c r="U174" s="70" t="s">
        <v>410</v>
      </c>
      <c r="V174" s="70" t="s">
        <v>410</v>
      </c>
      <c r="W174" s="70" t="s">
        <v>410</v>
      </c>
      <c r="X174" s="70" t="s">
        <v>410</v>
      </c>
      <c r="Y174" s="139" t="s">
        <v>410</v>
      </c>
      <c r="Z174" s="70" t="s">
        <v>410</v>
      </c>
      <c r="AA174" s="70" t="s">
        <v>410</v>
      </c>
      <c r="AB174" s="70" t="s">
        <v>410</v>
      </c>
      <c r="AC174" s="70" t="s">
        <v>410</v>
      </c>
      <c r="AD174" s="70" t="s">
        <v>410</v>
      </c>
      <c r="AE174" s="139" t="s">
        <v>410</v>
      </c>
      <c r="AF174" s="70" t="s">
        <v>410</v>
      </c>
      <c r="AG174" s="141" t="s">
        <v>410</v>
      </c>
      <c r="AH174" s="70" t="s">
        <v>410</v>
      </c>
      <c r="AI174" s="142" t="s">
        <v>410</v>
      </c>
      <c r="AJ174" s="143">
        <f t="shared" si="13"/>
        <v>0</v>
      </c>
      <c r="AK174" s="152" t="str">
        <f t="shared" si="14"/>
        <v>-</v>
      </c>
    </row>
    <row r="175" spans="1:37" x14ac:dyDescent="0.3">
      <c r="A175" s="80" t="s">
        <v>405</v>
      </c>
      <c r="B175" s="50" t="s">
        <v>43</v>
      </c>
      <c r="C175" s="50" t="s">
        <v>25</v>
      </c>
      <c r="D175" s="50">
        <v>10</v>
      </c>
      <c r="E175" s="53"/>
      <c r="F175" s="53"/>
      <c r="G175" s="70">
        <v>209</v>
      </c>
      <c r="H175" s="99">
        <f t="shared" si="10"/>
        <v>-33</v>
      </c>
      <c r="I175" s="70">
        <v>176</v>
      </c>
      <c r="J175" s="70">
        <v>199</v>
      </c>
      <c r="K175" s="99">
        <f t="shared" si="11"/>
        <v>-92</v>
      </c>
      <c r="L175" s="70">
        <v>107</v>
      </c>
      <c r="M175" s="70">
        <v>193</v>
      </c>
      <c r="N175" s="99">
        <f t="shared" si="12"/>
        <v>-80</v>
      </c>
      <c r="O175" s="70">
        <v>113</v>
      </c>
      <c r="P175" s="84">
        <v>0.09</v>
      </c>
      <c r="Q175" s="138">
        <v>16</v>
      </c>
      <c r="R175" s="138">
        <v>16</v>
      </c>
      <c r="S175" s="139">
        <v>0</v>
      </c>
      <c r="T175" s="70">
        <v>0</v>
      </c>
      <c r="U175" s="70">
        <v>0</v>
      </c>
      <c r="V175" s="70">
        <v>0</v>
      </c>
      <c r="W175" s="70">
        <v>0</v>
      </c>
      <c r="X175" s="70">
        <v>0</v>
      </c>
      <c r="Y175" s="139">
        <v>2</v>
      </c>
      <c r="Z175" s="70">
        <v>15</v>
      </c>
      <c r="AA175" s="70">
        <v>0</v>
      </c>
      <c r="AB175" s="70">
        <v>49</v>
      </c>
      <c r="AC175" s="70">
        <v>627</v>
      </c>
      <c r="AD175" s="70">
        <v>5</v>
      </c>
      <c r="AE175" s="139">
        <v>0</v>
      </c>
      <c r="AF175" s="70">
        <v>0</v>
      </c>
      <c r="AG175" s="141">
        <v>0</v>
      </c>
      <c r="AH175" s="70">
        <v>1</v>
      </c>
      <c r="AI175" s="142">
        <v>0</v>
      </c>
      <c r="AJ175" s="143">
        <f t="shared" si="13"/>
        <v>94.2</v>
      </c>
      <c r="AK175" s="152">
        <f t="shared" si="14"/>
        <v>5.8875000000000002</v>
      </c>
    </row>
    <row r="176" spans="1:37" x14ac:dyDescent="0.3">
      <c r="A176" s="80" t="s">
        <v>406</v>
      </c>
      <c r="B176" s="50" t="s">
        <v>44</v>
      </c>
      <c r="C176" s="50" t="s">
        <v>24</v>
      </c>
      <c r="D176" s="50">
        <v>11</v>
      </c>
      <c r="E176" s="53"/>
      <c r="F176" s="53"/>
      <c r="G176" s="70">
        <v>229</v>
      </c>
      <c r="H176" s="99">
        <f t="shared" si="10"/>
        <v>-52</v>
      </c>
      <c r="I176" s="70">
        <v>177</v>
      </c>
      <c r="J176" s="70">
        <v>300</v>
      </c>
      <c r="K176" s="99">
        <f t="shared" si="11"/>
        <v>-109</v>
      </c>
      <c r="L176" s="70">
        <v>191</v>
      </c>
      <c r="M176" s="70">
        <v>300</v>
      </c>
      <c r="N176" s="99">
        <f t="shared" si="12"/>
        <v>-132</v>
      </c>
      <c r="O176" s="70">
        <v>168</v>
      </c>
      <c r="P176" s="84">
        <v>0.08</v>
      </c>
      <c r="Q176" s="138">
        <v>7</v>
      </c>
      <c r="R176" s="138">
        <v>6</v>
      </c>
      <c r="S176" s="139">
        <v>77</v>
      </c>
      <c r="T176" s="70">
        <v>64</v>
      </c>
      <c r="U176" s="70">
        <v>1215</v>
      </c>
      <c r="V176" s="70">
        <v>5</v>
      </c>
      <c r="W176" s="70">
        <v>3</v>
      </c>
      <c r="X176" s="70">
        <v>15</v>
      </c>
      <c r="Y176" s="139">
        <v>36</v>
      </c>
      <c r="Z176" s="70">
        <v>306</v>
      </c>
      <c r="AA176" s="70">
        <v>2</v>
      </c>
      <c r="AB176" s="70">
        <v>0</v>
      </c>
      <c r="AC176" s="70">
        <v>-2</v>
      </c>
      <c r="AD176" s="70">
        <v>0</v>
      </c>
      <c r="AE176" s="139">
        <v>0</v>
      </c>
      <c r="AF176" s="70">
        <v>0</v>
      </c>
      <c r="AG176" s="141">
        <v>0</v>
      </c>
      <c r="AH176" s="70">
        <v>4</v>
      </c>
      <c r="AI176" s="142">
        <v>2</v>
      </c>
      <c r="AJ176" s="143">
        <f t="shared" si="13"/>
        <v>103.99999999999999</v>
      </c>
      <c r="AK176" s="152">
        <f t="shared" si="14"/>
        <v>14.857142857142856</v>
      </c>
    </row>
    <row r="177" spans="1:37" x14ac:dyDescent="0.3">
      <c r="A177" s="80" t="s">
        <v>407</v>
      </c>
      <c r="B177" s="50" t="s">
        <v>45</v>
      </c>
      <c r="C177" s="50" t="s">
        <v>47</v>
      </c>
      <c r="D177" s="50">
        <v>7</v>
      </c>
      <c r="E177" s="53"/>
      <c r="F177" s="53"/>
      <c r="G177" s="70">
        <v>174</v>
      </c>
      <c r="H177" s="99">
        <f t="shared" si="10"/>
        <v>4</v>
      </c>
      <c r="I177" s="70">
        <v>178</v>
      </c>
      <c r="J177" s="70">
        <v>300</v>
      </c>
      <c r="K177" s="99">
        <f t="shared" si="11"/>
        <v>-95</v>
      </c>
      <c r="L177" s="70">
        <v>205</v>
      </c>
      <c r="M177" s="70">
        <v>300</v>
      </c>
      <c r="N177" s="99">
        <f t="shared" si="12"/>
        <v>-114</v>
      </c>
      <c r="O177" s="70">
        <v>186</v>
      </c>
      <c r="P177" s="84">
        <v>0.27</v>
      </c>
      <c r="Q177" s="138">
        <v>16</v>
      </c>
      <c r="R177" s="138">
        <v>8</v>
      </c>
      <c r="S177" s="139">
        <v>0</v>
      </c>
      <c r="T177" s="70">
        <v>0</v>
      </c>
      <c r="U177" s="70">
        <v>0</v>
      </c>
      <c r="V177" s="70">
        <v>0</v>
      </c>
      <c r="W177" s="70">
        <v>0</v>
      </c>
      <c r="X177" s="70">
        <v>0</v>
      </c>
      <c r="Y177" s="139">
        <v>1</v>
      </c>
      <c r="Z177" s="70">
        <v>2</v>
      </c>
      <c r="AA177" s="70">
        <v>0</v>
      </c>
      <c r="AB177" s="70">
        <v>54</v>
      </c>
      <c r="AC177" s="70">
        <v>571</v>
      </c>
      <c r="AD177" s="70">
        <v>5</v>
      </c>
      <c r="AE177" s="139">
        <v>0</v>
      </c>
      <c r="AF177" s="70">
        <v>0</v>
      </c>
      <c r="AG177" s="141">
        <v>0</v>
      </c>
      <c r="AH177" s="70">
        <v>0</v>
      </c>
      <c r="AI177" s="142">
        <v>0</v>
      </c>
      <c r="AJ177" s="143">
        <f t="shared" si="13"/>
        <v>87.300000000000011</v>
      </c>
      <c r="AK177" s="152">
        <f t="shared" si="14"/>
        <v>5.4562500000000007</v>
      </c>
    </row>
    <row r="178" spans="1:37" x14ac:dyDescent="0.3">
      <c r="A178" s="80" t="s">
        <v>408</v>
      </c>
      <c r="B178" s="50" t="s">
        <v>44</v>
      </c>
      <c r="C178" s="50" t="s">
        <v>17</v>
      </c>
      <c r="D178" s="50">
        <v>10</v>
      </c>
      <c r="E178" s="53" t="s">
        <v>428</v>
      </c>
      <c r="F178" s="53"/>
      <c r="G178" s="70">
        <v>300</v>
      </c>
      <c r="H178" s="99">
        <f t="shared" si="10"/>
        <v>-121</v>
      </c>
      <c r="I178" s="70">
        <v>179</v>
      </c>
      <c r="J178" s="70">
        <v>300</v>
      </c>
      <c r="K178" s="99">
        <f t="shared" si="11"/>
        <v>-115</v>
      </c>
      <c r="L178" s="70">
        <v>185</v>
      </c>
      <c r="M178" s="70">
        <v>300</v>
      </c>
      <c r="N178" s="99">
        <f t="shared" si="12"/>
        <v>-129</v>
      </c>
      <c r="O178" s="70">
        <v>171</v>
      </c>
      <c r="P178" s="84">
        <v>0</v>
      </c>
      <c r="Q178" s="138">
        <v>0</v>
      </c>
      <c r="R178" s="138">
        <v>0</v>
      </c>
      <c r="S178" s="139" t="s">
        <v>410</v>
      </c>
      <c r="T178" s="70" t="s">
        <v>410</v>
      </c>
      <c r="U178" s="70" t="s">
        <v>410</v>
      </c>
      <c r="V178" s="70" t="s">
        <v>410</v>
      </c>
      <c r="W178" s="70" t="s">
        <v>410</v>
      </c>
      <c r="X178" s="70" t="s">
        <v>410</v>
      </c>
      <c r="Y178" s="139" t="s">
        <v>410</v>
      </c>
      <c r="Z178" s="70" t="s">
        <v>410</v>
      </c>
      <c r="AA178" s="70" t="s">
        <v>410</v>
      </c>
      <c r="AB178" s="70" t="s">
        <v>410</v>
      </c>
      <c r="AC178" s="70" t="s">
        <v>410</v>
      </c>
      <c r="AD178" s="70" t="s">
        <v>410</v>
      </c>
      <c r="AE178" s="139" t="s">
        <v>410</v>
      </c>
      <c r="AF178" s="70" t="s">
        <v>410</v>
      </c>
      <c r="AG178" s="141" t="s">
        <v>410</v>
      </c>
      <c r="AH178" s="70" t="s">
        <v>410</v>
      </c>
      <c r="AI178" s="142" t="s">
        <v>410</v>
      </c>
      <c r="AJ178" s="143">
        <f t="shared" si="13"/>
        <v>0</v>
      </c>
      <c r="AK178" s="152" t="str">
        <f t="shared" si="14"/>
        <v>-</v>
      </c>
    </row>
    <row r="179" spans="1:37" x14ac:dyDescent="0.3">
      <c r="A179" s="80" t="s">
        <v>409</v>
      </c>
      <c r="B179" s="50" t="s">
        <v>43</v>
      </c>
      <c r="C179" s="50" t="s">
        <v>20</v>
      </c>
      <c r="D179" s="50">
        <v>11</v>
      </c>
      <c r="E179" s="53" t="s">
        <v>432</v>
      </c>
      <c r="F179" s="53"/>
      <c r="G179" s="70">
        <v>300</v>
      </c>
      <c r="H179" s="99">
        <f t="shared" si="10"/>
        <v>-120</v>
      </c>
      <c r="I179" s="70">
        <v>180</v>
      </c>
      <c r="J179" s="70">
        <v>300</v>
      </c>
      <c r="K179" s="99">
        <f t="shared" si="11"/>
        <v>-127</v>
      </c>
      <c r="L179" s="70">
        <v>173</v>
      </c>
      <c r="M179" s="70">
        <v>300</v>
      </c>
      <c r="N179" s="99">
        <f t="shared" si="12"/>
        <v>-124</v>
      </c>
      <c r="O179" s="70">
        <v>176</v>
      </c>
      <c r="P179" s="84">
        <v>0</v>
      </c>
      <c r="Q179" s="138">
        <v>4</v>
      </c>
      <c r="R179" s="138">
        <v>4</v>
      </c>
      <c r="S179" s="139">
        <v>0</v>
      </c>
      <c r="T179" s="70">
        <v>0</v>
      </c>
      <c r="U179" s="70">
        <v>0</v>
      </c>
      <c r="V179" s="70">
        <v>0</v>
      </c>
      <c r="W179" s="70">
        <v>0</v>
      </c>
      <c r="X179" s="70">
        <v>0</v>
      </c>
      <c r="Y179" s="139">
        <v>1</v>
      </c>
      <c r="Z179" s="70">
        <v>-1</v>
      </c>
      <c r="AA179" s="70">
        <v>0</v>
      </c>
      <c r="AB179" s="70">
        <v>29</v>
      </c>
      <c r="AC179" s="70">
        <v>415</v>
      </c>
      <c r="AD179" s="70">
        <v>1</v>
      </c>
      <c r="AE179" s="139">
        <v>0</v>
      </c>
      <c r="AF179" s="70">
        <v>0</v>
      </c>
      <c r="AG179" s="141">
        <v>0</v>
      </c>
      <c r="AH179" s="70">
        <v>0</v>
      </c>
      <c r="AI179" s="142">
        <v>0</v>
      </c>
      <c r="AJ179" s="143">
        <f t="shared" si="13"/>
        <v>47.4</v>
      </c>
      <c r="AK179" s="152">
        <f t="shared" si="14"/>
        <v>11.85</v>
      </c>
    </row>
    <row r="180" spans="1:37" x14ac:dyDescent="0.3">
      <c r="A180" s="80" t="s">
        <v>336</v>
      </c>
      <c r="B180" s="50" t="s">
        <v>45</v>
      </c>
      <c r="C180" s="50" t="s">
        <v>13</v>
      </c>
      <c r="D180" s="50">
        <v>11</v>
      </c>
      <c r="E180" s="53" t="s">
        <v>431</v>
      </c>
      <c r="F180" s="53"/>
      <c r="G180" s="70">
        <v>182</v>
      </c>
      <c r="H180" s="99">
        <f t="shared" si="10"/>
        <v>-1</v>
      </c>
      <c r="I180" s="70">
        <v>181</v>
      </c>
      <c r="J180" s="70">
        <v>206</v>
      </c>
      <c r="K180" s="99">
        <f t="shared" si="11"/>
        <v>4</v>
      </c>
      <c r="L180" s="70">
        <v>210</v>
      </c>
      <c r="M180" s="70">
        <v>300</v>
      </c>
      <c r="N180" s="99">
        <f t="shared" si="12"/>
        <v>-122</v>
      </c>
      <c r="O180" s="70">
        <v>178</v>
      </c>
      <c r="P180" s="84">
        <v>7.0000000000000007E-2</v>
      </c>
      <c r="Q180" s="138">
        <v>5</v>
      </c>
      <c r="R180" s="138">
        <v>5</v>
      </c>
      <c r="S180" s="139">
        <v>0</v>
      </c>
      <c r="T180" s="70">
        <v>0</v>
      </c>
      <c r="U180" s="70">
        <v>0</v>
      </c>
      <c r="V180" s="70">
        <v>0</v>
      </c>
      <c r="W180" s="70">
        <v>0</v>
      </c>
      <c r="X180" s="70">
        <v>0</v>
      </c>
      <c r="Y180" s="139">
        <v>0</v>
      </c>
      <c r="Z180" s="70">
        <v>0</v>
      </c>
      <c r="AA180" s="70">
        <v>0</v>
      </c>
      <c r="AB180" s="70">
        <v>24</v>
      </c>
      <c r="AC180" s="70">
        <v>252</v>
      </c>
      <c r="AD180" s="70">
        <v>3</v>
      </c>
      <c r="AE180" s="139">
        <v>0</v>
      </c>
      <c r="AF180" s="70">
        <v>0</v>
      </c>
      <c r="AG180" s="141">
        <v>0</v>
      </c>
      <c r="AH180" s="70">
        <v>0</v>
      </c>
      <c r="AI180" s="142">
        <v>0</v>
      </c>
      <c r="AJ180" s="143">
        <f t="shared" si="13"/>
        <v>43.2</v>
      </c>
      <c r="AK180" s="152">
        <f t="shared" si="14"/>
        <v>8.64</v>
      </c>
    </row>
    <row r="181" spans="1:37" x14ac:dyDescent="0.3">
      <c r="A181" s="80" t="s">
        <v>337</v>
      </c>
      <c r="B181" s="50" t="s">
        <v>45</v>
      </c>
      <c r="C181" s="50" t="s">
        <v>31</v>
      </c>
      <c r="D181" s="50">
        <v>9</v>
      </c>
      <c r="E181" s="53" t="s">
        <v>431</v>
      </c>
      <c r="F181" s="53"/>
      <c r="G181" s="70">
        <v>186</v>
      </c>
      <c r="H181" s="99">
        <f t="shared" si="10"/>
        <v>-2</v>
      </c>
      <c r="I181" s="70">
        <v>184</v>
      </c>
      <c r="J181" s="70">
        <v>300</v>
      </c>
      <c r="K181" s="99">
        <f t="shared" si="11"/>
        <v>-131</v>
      </c>
      <c r="L181" s="70">
        <v>169</v>
      </c>
      <c r="M181" s="70">
        <v>300</v>
      </c>
      <c r="N181" s="99">
        <f t="shared" si="12"/>
        <v>-107</v>
      </c>
      <c r="O181" s="70">
        <v>193</v>
      </c>
      <c r="P181" s="84">
        <v>0.1</v>
      </c>
      <c r="Q181" s="138">
        <v>6</v>
      </c>
      <c r="R181" s="138">
        <v>5</v>
      </c>
      <c r="S181" s="139">
        <v>0</v>
      </c>
      <c r="T181" s="70">
        <v>0</v>
      </c>
      <c r="U181" s="70">
        <v>0</v>
      </c>
      <c r="V181" s="70">
        <v>0</v>
      </c>
      <c r="W181" s="70">
        <v>0</v>
      </c>
      <c r="X181" s="70">
        <v>0</v>
      </c>
      <c r="Y181" s="139">
        <v>0</v>
      </c>
      <c r="Z181" s="70">
        <v>0</v>
      </c>
      <c r="AA181" s="70">
        <v>0</v>
      </c>
      <c r="AB181" s="70">
        <v>25</v>
      </c>
      <c r="AC181" s="70">
        <v>300</v>
      </c>
      <c r="AD181" s="70">
        <v>3</v>
      </c>
      <c r="AE181" s="139">
        <v>0</v>
      </c>
      <c r="AF181" s="70">
        <v>0</v>
      </c>
      <c r="AG181" s="141">
        <v>0</v>
      </c>
      <c r="AH181" s="70">
        <v>0</v>
      </c>
      <c r="AI181" s="142">
        <v>0</v>
      </c>
      <c r="AJ181" s="143">
        <f t="shared" si="13"/>
        <v>48</v>
      </c>
      <c r="AK181" s="152">
        <f t="shared" si="14"/>
        <v>8</v>
      </c>
    </row>
    <row r="182" spans="1:37" x14ac:dyDescent="0.3">
      <c r="A182" s="80" t="s">
        <v>338</v>
      </c>
      <c r="B182" s="50" t="s">
        <v>44</v>
      </c>
      <c r="C182" s="50" t="s">
        <v>29</v>
      </c>
      <c r="D182" s="50">
        <v>4</v>
      </c>
      <c r="E182" s="53" t="s">
        <v>431</v>
      </c>
      <c r="F182" s="53"/>
      <c r="G182" s="70">
        <v>178</v>
      </c>
      <c r="H182" s="99">
        <f t="shared" si="10"/>
        <v>10</v>
      </c>
      <c r="I182" s="70">
        <v>188</v>
      </c>
      <c r="J182" s="70">
        <v>178</v>
      </c>
      <c r="K182" s="99">
        <f t="shared" si="11"/>
        <v>10</v>
      </c>
      <c r="L182" s="70">
        <v>188</v>
      </c>
      <c r="M182" s="70">
        <v>177</v>
      </c>
      <c r="N182" s="99">
        <f t="shared" si="12"/>
        <v>-3</v>
      </c>
      <c r="O182" s="70">
        <v>174</v>
      </c>
      <c r="P182" s="84">
        <v>0.15</v>
      </c>
      <c r="Q182" s="138">
        <v>7</v>
      </c>
      <c r="R182" s="138">
        <v>7</v>
      </c>
      <c r="S182" s="139">
        <v>159</v>
      </c>
      <c r="T182" s="70">
        <v>103</v>
      </c>
      <c r="U182" s="70">
        <v>1687</v>
      </c>
      <c r="V182" s="70">
        <v>14</v>
      </c>
      <c r="W182" s="70">
        <v>4</v>
      </c>
      <c r="X182" s="70">
        <v>15</v>
      </c>
      <c r="Y182" s="139">
        <v>15</v>
      </c>
      <c r="Z182" s="70">
        <v>31</v>
      </c>
      <c r="AA182" s="70">
        <v>0</v>
      </c>
      <c r="AB182" s="70">
        <v>0</v>
      </c>
      <c r="AC182" s="70">
        <v>0</v>
      </c>
      <c r="AD182" s="70">
        <v>0</v>
      </c>
      <c r="AE182" s="139">
        <v>0</v>
      </c>
      <c r="AF182" s="70">
        <v>0</v>
      </c>
      <c r="AG182" s="141">
        <v>1</v>
      </c>
      <c r="AH182" s="70">
        <v>3</v>
      </c>
      <c r="AI182" s="142">
        <v>1</v>
      </c>
      <c r="AJ182" s="143">
        <f t="shared" si="13"/>
        <v>122.58</v>
      </c>
      <c r="AK182" s="152">
        <f t="shared" si="14"/>
        <v>17.511428571428571</v>
      </c>
    </row>
    <row r="183" spans="1:37" x14ac:dyDescent="0.3">
      <c r="A183" s="80" t="s">
        <v>339</v>
      </c>
      <c r="B183" s="50" t="s">
        <v>43</v>
      </c>
      <c r="C183" s="50" t="s">
        <v>10</v>
      </c>
      <c r="D183" s="50">
        <v>5</v>
      </c>
      <c r="E183" s="53"/>
      <c r="F183" s="53"/>
      <c r="G183" s="70">
        <v>189</v>
      </c>
      <c r="H183" s="99">
        <f t="shared" si="10"/>
        <v>0</v>
      </c>
      <c r="I183" s="70">
        <v>189</v>
      </c>
      <c r="J183" s="70">
        <v>300</v>
      </c>
      <c r="K183" s="99">
        <f t="shared" si="11"/>
        <v>-20</v>
      </c>
      <c r="L183" s="70">
        <v>280</v>
      </c>
      <c r="M183" s="70">
        <v>158</v>
      </c>
      <c r="N183" s="99">
        <f t="shared" si="12"/>
        <v>57</v>
      </c>
      <c r="O183" s="70">
        <v>215</v>
      </c>
      <c r="P183" s="84">
        <v>0.05</v>
      </c>
      <c r="Q183" s="138">
        <v>13</v>
      </c>
      <c r="R183" s="138">
        <v>10</v>
      </c>
      <c r="S183" s="139">
        <v>0</v>
      </c>
      <c r="T183" s="70">
        <v>0</v>
      </c>
      <c r="U183" s="70">
        <v>0</v>
      </c>
      <c r="V183" s="70">
        <v>0</v>
      </c>
      <c r="W183" s="70">
        <v>0</v>
      </c>
      <c r="X183" s="70">
        <v>0</v>
      </c>
      <c r="Y183" s="139">
        <v>0</v>
      </c>
      <c r="Z183" s="70">
        <v>0</v>
      </c>
      <c r="AA183" s="70">
        <v>0</v>
      </c>
      <c r="AB183" s="70">
        <v>46</v>
      </c>
      <c r="AC183" s="70">
        <v>695</v>
      </c>
      <c r="AD183" s="70">
        <v>5</v>
      </c>
      <c r="AE183" s="139">
        <v>0</v>
      </c>
      <c r="AF183" s="70">
        <v>0</v>
      </c>
      <c r="AG183" s="141">
        <v>0</v>
      </c>
      <c r="AH183" s="70">
        <v>0</v>
      </c>
      <c r="AI183" s="142">
        <v>0</v>
      </c>
      <c r="AJ183" s="143">
        <f t="shared" si="13"/>
        <v>99.5</v>
      </c>
      <c r="AK183" s="152">
        <f t="shared" si="14"/>
        <v>7.6538461538461542</v>
      </c>
    </row>
    <row r="184" spans="1:37" x14ac:dyDescent="0.3">
      <c r="A184" s="80" t="s">
        <v>340</v>
      </c>
      <c r="B184" s="50" t="s">
        <v>45</v>
      </c>
      <c r="C184" s="50" t="s">
        <v>23</v>
      </c>
      <c r="D184" s="50">
        <v>10</v>
      </c>
      <c r="E184" s="53"/>
      <c r="F184" s="53"/>
      <c r="G184" s="70">
        <v>164</v>
      </c>
      <c r="H184" s="99">
        <f t="shared" si="10"/>
        <v>27</v>
      </c>
      <c r="I184" s="70">
        <v>191</v>
      </c>
      <c r="J184" s="70">
        <v>139</v>
      </c>
      <c r="K184" s="99">
        <f t="shared" si="11"/>
        <v>21</v>
      </c>
      <c r="L184" s="70">
        <v>160</v>
      </c>
      <c r="M184" s="70">
        <v>300</v>
      </c>
      <c r="N184" s="99">
        <f t="shared" si="12"/>
        <v>-125</v>
      </c>
      <c r="O184" s="70">
        <v>175</v>
      </c>
      <c r="P184" s="84">
        <v>0.57999999999999996</v>
      </c>
      <c r="Q184" s="138">
        <v>16</v>
      </c>
      <c r="R184" s="138">
        <v>15</v>
      </c>
      <c r="S184" s="139">
        <v>0</v>
      </c>
      <c r="T184" s="70">
        <v>0</v>
      </c>
      <c r="U184" s="70">
        <v>0</v>
      </c>
      <c r="V184" s="70">
        <v>0</v>
      </c>
      <c r="W184" s="70">
        <v>0</v>
      </c>
      <c r="X184" s="70">
        <v>0</v>
      </c>
      <c r="Y184" s="139">
        <v>0</v>
      </c>
      <c r="Z184" s="70">
        <v>0</v>
      </c>
      <c r="AA184" s="70">
        <v>0</v>
      </c>
      <c r="AB184" s="70">
        <v>77</v>
      </c>
      <c r="AC184" s="70">
        <v>872</v>
      </c>
      <c r="AD184" s="70">
        <v>4</v>
      </c>
      <c r="AE184" s="139">
        <v>0</v>
      </c>
      <c r="AF184" s="70">
        <v>0</v>
      </c>
      <c r="AG184" s="141">
        <v>0</v>
      </c>
      <c r="AH184" s="70">
        <v>2</v>
      </c>
      <c r="AI184" s="142">
        <v>2</v>
      </c>
      <c r="AJ184" s="143">
        <f t="shared" si="13"/>
        <v>107.2</v>
      </c>
      <c r="AK184" s="152">
        <f t="shared" si="14"/>
        <v>6.7</v>
      </c>
    </row>
    <row r="185" spans="1:37" x14ac:dyDescent="0.3">
      <c r="A185" s="80" t="s">
        <v>341</v>
      </c>
      <c r="B185" s="50" t="s">
        <v>45</v>
      </c>
      <c r="C185" s="50" t="s">
        <v>22</v>
      </c>
      <c r="D185" s="50">
        <v>10</v>
      </c>
      <c r="E185" s="53"/>
      <c r="F185" s="53"/>
      <c r="G185" s="70">
        <v>163</v>
      </c>
      <c r="H185" s="99">
        <f t="shared" si="10"/>
        <v>31</v>
      </c>
      <c r="I185" s="70">
        <v>194</v>
      </c>
      <c r="J185" s="70">
        <v>231</v>
      </c>
      <c r="K185" s="99">
        <f t="shared" si="11"/>
        <v>-42</v>
      </c>
      <c r="L185" s="70">
        <v>189</v>
      </c>
      <c r="M185" s="70">
        <v>168</v>
      </c>
      <c r="N185" s="99">
        <f t="shared" si="12"/>
        <v>5</v>
      </c>
      <c r="O185" s="70">
        <v>173</v>
      </c>
      <c r="P185" s="84">
        <v>0.43</v>
      </c>
      <c r="Q185" s="138">
        <v>13</v>
      </c>
      <c r="R185" s="138">
        <v>11</v>
      </c>
      <c r="S185" s="139">
        <v>0</v>
      </c>
      <c r="T185" s="70">
        <v>0</v>
      </c>
      <c r="U185" s="70">
        <v>0</v>
      </c>
      <c r="V185" s="70">
        <v>0</v>
      </c>
      <c r="W185" s="70">
        <v>0</v>
      </c>
      <c r="X185" s="70">
        <v>0</v>
      </c>
      <c r="Y185" s="139">
        <v>0</v>
      </c>
      <c r="Z185" s="70">
        <v>0</v>
      </c>
      <c r="AA185" s="70">
        <v>0</v>
      </c>
      <c r="AB185" s="70">
        <v>49</v>
      </c>
      <c r="AC185" s="70">
        <v>545</v>
      </c>
      <c r="AD185" s="70">
        <v>5</v>
      </c>
      <c r="AE185" s="139">
        <v>0</v>
      </c>
      <c r="AF185" s="70">
        <v>0</v>
      </c>
      <c r="AG185" s="141">
        <v>0</v>
      </c>
      <c r="AH185" s="70">
        <v>2</v>
      </c>
      <c r="AI185" s="142">
        <v>1</v>
      </c>
      <c r="AJ185" s="143">
        <f t="shared" si="13"/>
        <v>82.5</v>
      </c>
      <c r="AK185" s="152">
        <f t="shared" si="14"/>
        <v>6.3461538461538458</v>
      </c>
    </row>
    <row r="186" spans="1:37" x14ac:dyDescent="0.3">
      <c r="A186" s="80" t="s">
        <v>342</v>
      </c>
      <c r="B186" s="50" t="s">
        <v>42</v>
      </c>
      <c r="C186" s="50" t="s">
        <v>16</v>
      </c>
      <c r="D186" s="50">
        <v>4</v>
      </c>
      <c r="E186" s="53"/>
      <c r="F186" s="53"/>
      <c r="G186" s="70">
        <v>300</v>
      </c>
      <c r="H186" s="99">
        <f t="shared" si="10"/>
        <v>-105</v>
      </c>
      <c r="I186" s="70">
        <v>195</v>
      </c>
      <c r="J186" s="70">
        <v>300</v>
      </c>
      <c r="K186" s="99">
        <f t="shared" si="11"/>
        <v>-65</v>
      </c>
      <c r="L186" s="70">
        <v>235</v>
      </c>
      <c r="M186" s="70">
        <v>300</v>
      </c>
      <c r="N186" s="99">
        <f t="shared" si="12"/>
        <v>-113</v>
      </c>
      <c r="O186" s="70">
        <v>187</v>
      </c>
      <c r="P186" s="84">
        <v>0</v>
      </c>
      <c r="Q186" s="138">
        <v>15</v>
      </c>
      <c r="R186" s="138">
        <v>15</v>
      </c>
      <c r="S186" s="139">
        <v>0</v>
      </c>
      <c r="T186" s="70">
        <v>0</v>
      </c>
      <c r="U186" s="70">
        <v>0</v>
      </c>
      <c r="V186" s="70">
        <v>0</v>
      </c>
      <c r="W186" s="70">
        <v>0</v>
      </c>
      <c r="X186" s="70">
        <v>0</v>
      </c>
      <c r="Y186" s="139">
        <v>217</v>
      </c>
      <c r="Z186" s="70">
        <v>687</v>
      </c>
      <c r="AA186" s="70">
        <v>8</v>
      </c>
      <c r="AB186" s="70">
        <v>18</v>
      </c>
      <c r="AC186" s="70">
        <v>134</v>
      </c>
      <c r="AD186" s="70">
        <v>0</v>
      </c>
      <c r="AE186" s="139">
        <v>0</v>
      </c>
      <c r="AF186" s="70">
        <v>0</v>
      </c>
      <c r="AG186" s="141">
        <v>1</v>
      </c>
      <c r="AH186" s="70">
        <v>4</v>
      </c>
      <c r="AI186" s="142">
        <v>3</v>
      </c>
      <c r="AJ186" s="143">
        <f t="shared" si="13"/>
        <v>126.1</v>
      </c>
      <c r="AK186" s="152">
        <f t="shared" si="14"/>
        <v>8.4066666666666663</v>
      </c>
    </row>
    <row r="187" spans="1:37" x14ac:dyDescent="0.3">
      <c r="A187" s="80" t="s">
        <v>343</v>
      </c>
      <c r="B187" s="50" t="s">
        <v>43</v>
      </c>
      <c r="C187" s="50" t="s">
        <v>32</v>
      </c>
      <c r="D187" s="50">
        <v>5</v>
      </c>
      <c r="E187" s="53"/>
      <c r="F187" s="53"/>
      <c r="G187" s="70">
        <v>196</v>
      </c>
      <c r="H187" s="99">
        <f t="shared" si="10"/>
        <v>2</v>
      </c>
      <c r="I187" s="70">
        <v>198</v>
      </c>
      <c r="J187" s="70">
        <v>300</v>
      </c>
      <c r="K187" s="99">
        <f t="shared" si="11"/>
        <v>-98</v>
      </c>
      <c r="L187" s="70">
        <v>202</v>
      </c>
      <c r="M187" s="70">
        <v>300</v>
      </c>
      <c r="N187" s="99">
        <f t="shared" si="12"/>
        <v>-97</v>
      </c>
      <c r="O187" s="70">
        <v>203</v>
      </c>
      <c r="P187" s="84">
        <v>0.02</v>
      </c>
      <c r="Q187" s="138">
        <v>7</v>
      </c>
      <c r="R187" s="138">
        <v>3</v>
      </c>
      <c r="S187" s="139">
        <v>0</v>
      </c>
      <c r="T187" s="70">
        <v>0</v>
      </c>
      <c r="U187" s="70">
        <v>0</v>
      </c>
      <c r="V187" s="70">
        <v>0</v>
      </c>
      <c r="W187" s="70">
        <v>0</v>
      </c>
      <c r="X187" s="70">
        <v>0</v>
      </c>
      <c r="Y187" s="139">
        <v>0</v>
      </c>
      <c r="Z187" s="70">
        <v>0</v>
      </c>
      <c r="AA187" s="70">
        <v>0</v>
      </c>
      <c r="AB187" s="70">
        <v>30</v>
      </c>
      <c r="AC187" s="70">
        <v>326</v>
      </c>
      <c r="AD187" s="70">
        <v>3</v>
      </c>
      <c r="AE187" s="139">
        <v>0</v>
      </c>
      <c r="AF187" s="70">
        <v>0</v>
      </c>
      <c r="AG187" s="141">
        <v>0</v>
      </c>
      <c r="AH187" s="70">
        <v>0</v>
      </c>
      <c r="AI187" s="142">
        <v>0</v>
      </c>
      <c r="AJ187" s="143">
        <f t="shared" si="13"/>
        <v>50.6</v>
      </c>
      <c r="AK187" s="152">
        <f t="shared" si="14"/>
        <v>7.2285714285714286</v>
      </c>
    </row>
    <row r="188" spans="1:37" x14ac:dyDescent="0.3">
      <c r="A188" s="80" t="s">
        <v>344</v>
      </c>
      <c r="B188" s="50" t="s">
        <v>45</v>
      </c>
      <c r="C188" s="50" t="s">
        <v>20</v>
      </c>
      <c r="D188" s="50">
        <v>11</v>
      </c>
      <c r="E188" s="53"/>
      <c r="F188" s="53"/>
      <c r="G188" s="70">
        <v>198</v>
      </c>
      <c r="H188" s="99">
        <f t="shared" si="10"/>
        <v>1</v>
      </c>
      <c r="I188" s="70">
        <v>199</v>
      </c>
      <c r="J188" s="70">
        <v>248</v>
      </c>
      <c r="K188" s="99">
        <f t="shared" si="11"/>
        <v>27</v>
      </c>
      <c r="L188" s="70">
        <v>275</v>
      </c>
      <c r="M188" s="70">
        <v>188</v>
      </c>
      <c r="N188" s="99">
        <f t="shared" si="12"/>
        <v>112</v>
      </c>
      <c r="O188" s="70">
        <v>300</v>
      </c>
      <c r="P188" s="84">
        <v>0.04</v>
      </c>
      <c r="Q188" s="138">
        <v>11</v>
      </c>
      <c r="R188" s="138">
        <v>11</v>
      </c>
      <c r="S188" s="139">
        <v>0</v>
      </c>
      <c r="T188" s="70">
        <v>0</v>
      </c>
      <c r="U188" s="70">
        <v>0</v>
      </c>
      <c r="V188" s="70">
        <v>0</v>
      </c>
      <c r="W188" s="70">
        <v>0</v>
      </c>
      <c r="X188" s="70">
        <v>0</v>
      </c>
      <c r="Y188" s="139">
        <v>0</v>
      </c>
      <c r="Z188" s="70">
        <v>0</v>
      </c>
      <c r="AA188" s="70">
        <v>0</v>
      </c>
      <c r="AB188" s="70">
        <v>25</v>
      </c>
      <c r="AC188" s="70">
        <v>359</v>
      </c>
      <c r="AD188" s="70">
        <v>4</v>
      </c>
      <c r="AE188" s="139">
        <v>0</v>
      </c>
      <c r="AF188" s="70">
        <v>0</v>
      </c>
      <c r="AG188" s="141">
        <v>0</v>
      </c>
      <c r="AH188" s="70">
        <v>1</v>
      </c>
      <c r="AI188" s="142">
        <v>1</v>
      </c>
      <c r="AJ188" s="143">
        <f t="shared" si="13"/>
        <v>57.9</v>
      </c>
      <c r="AK188" s="152">
        <f t="shared" si="14"/>
        <v>5.2636363636363637</v>
      </c>
    </row>
    <row r="189" spans="1:37" x14ac:dyDescent="0.3">
      <c r="A189" s="80" t="s">
        <v>345</v>
      </c>
      <c r="B189" s="50" t="s">
        <v>45</v>
      </c>
      <c r="C189" s="50" t="s">
        <v>29</v>
      </c>
      <c r="D189" s="50">
        <v>4</v>
      </c>
      <c r="E189" s="53"/>
      <c r="F189" s="53"/>
      <c r="G189" s="70">
        <v>195</v>
      </c>
      <c r="H189" s="99">
        <f t="shared" si="10"/>
        <v>6</v>
      </c>
      <c r="I189" s="70">
        <v>201</v>
      </c>
      <c r="J189" s="70">
        <v>226</v>
      </c>
      <c r="K189" s="99">
        <f t="shared" si="11"/>
        <v>6</v>
      </c>
      <c r="L189" s="70">
        <v>232</v>
      </c>
      <c r="M189" s="70">
        <v>300</v>
      </c>
      <c r="N189" s="99">
        <f t="shared" si="12"/>
        <v>-68</v>
      </c>
      <c r="O189" s="70">
        <v>232</v>
      </c>
      <c r="P189" s="84">
        <v>0.15</v>
      </c>
      <c r="Q189" s="138">
        <v>16</v>
      </c>
      <c r="R189" s="138">
        <v>13</v>
      </c>
      <c r="S189" s="139">
        <v>0</v>
      </c>
      <c r="T189" s="70">
        <v>0</v>
      </c>
      <c r="U189" s="70">
        <v>0</v>
      </c>
      <c r="V189" s="70">
        <v>0</v>
      </c>
      <c r="W189" s="70">
        <v>0</v>
      </c>
      <c r="X189" s="70">
        <v>0</v>
      </c>
      <c r="Y189" s="139">
        <v>0</v>
      </c>
      <c r="Z189" s="70">
        <v>0</v>
      </c>
      <c r="AA189" s="70">
        <v>0</v>
      </c>
      <c r="AB189" s="70">
        <v>51</v>
      </c>
      <c r="AC189" s="70">
        <v>671</v>
      </c>
      <c r="AD189" s="70">
        <v>5</v>
      </c>
      <c r="AE189" s="139">
        <v>0</v>
      </c>
      <c r="AF189" s="70">
        <v>0</v>
      </c>
      <c r="AG189" s="141">
        <v>0</v>
      </c>
      <c r="AH189" s="70">
        <v>1</v>
      </c>
      <c r="AI189" s="142">
        <v>1</v>
      </c>
      <c r="AJ189" s="143">
        <f t="shared" si="13"/>
        <v>95.1</v>
      </c>
      <c r="AK189" s="152">
        <f t="shared" si="14"/>
        <v>5.9437499999999996</v>
      </c>
    </row>
    <row r="190" spans="1:37" x14ac:dyDescent="0.3">
      <c r="A190" s="80" t="s">
        <v>346</v>
      </c>
      <c r="B190" s="50" t="s">
        <v>44</v>
      </c>
      <c r="C190" s="50" t="s">
        <v>22</v>
      </c>
      <c r="D190" s="50">
        <v>10</v>
      </c>
      <c r="E190" s="53"/>
      <c r="F190" s="53"/>
      <c r="G190" s="70">
        <v>170</v>
      </c>
      <c r="H190" s="99">
        <f t="shared" si="10"/>
        <v>32</v>
      </c>
      <c r="I190" s="70">
        <v>202</v>
      </c>
      <c r="J190" s="70">
        <v>300</v>
      </c>
      <c r="K190" s="99">
        <f t="shared" si="11"/>
        <v>-102</v>
      </c>
      <c r="L190" s="70">
        <v>198</v>
      </c>
      <c r="M190" s="70">
        <v>300</v>
      </c>
      <c r="N190" s="99">
        <f t="shared" si="12"/>
        <v>-115</v>
      </c>
      <c r="O190" s="70">
        <v>185</v>
      </c>
      <c r="P190" s="84">
        <v>0.08</v>
      </c>
      <c r="Q190" s="138">
        <v>11</v>
      </c>
      <c r="R190" s="138">
        <v>9</v>
      </c>
      <c r="S190" s="139">
        <v>217</v>
      </c>
      <c r="T190" s="70">
        <v>133</v>
      </c>
      <c r="U190" s="70">
        <v>2454</v>
      </c>
      <c r="V190" s="70">
        <v>14</v>
      </c>
      <c r="W190" s="70">
        <v>12</v>
      </c>
      <c r="X190" s="70">
        <v>21</v>
      </c>
      <c r="Y190" s="139">
        <v>43</v>
      </c>
      <c r="Z190" s="70">
        <v>225</v>
      </c>
      <c r="AA190" s="70">
        <v>3</v>
      </c>
      <c r="AB190" s="70">
        <v>1</v>
      </c>
      <c r="AC190" s="70">
        <v>0</v>
      </c>
      <c r="AD190" s="70">
        <v>0</v>
      </c>
      <c r="AE190" s="139">
        <v>0</v>
      </c>
      <c r="AF190" s="70">
        <v>0</v>
      </c>
      <c r="AG190" s="141">
        <v>0</v>
      </c>
      <c r="AH190" s="70">
        <v>9</v>
      </c>
      <c r="AI190" s="142">
        <v>2</v>
      </c>
      <c r="AJ190" s="143">
        <f t="shared" si="13"/>
        <v>178.66</v>
      </c>
      <c r="AK190" s="152">
        <f t="shared" si="14"/>
        <v>16.241818181818182</v>
      </c>
    </row>
    <row r="191" spans="1:37" x14ac:dyDescent="0.3">
      <c r="A191" s="80" t="s">
        <v>347</v>
      </c>
      <c r="B191" s="50" t="s">
        <v>43</v>
      </c>
      <c r="C191" s="50" t="s">
        <v>12</v>
      </c>
      <c r="D191" s="50">
        <v>10</v>
      </c>
      <c r="E191" s="53"/>
      <c r="F191" s="53"/>
      <c r="G191" s="70">
        <v>201</v>
      </c>
      <c r="H191" s="99">
        <f t="shared" si="10"/>
        <v>2</v>
      </c>
      <c r="I191" s="70">
        <v>203</v>
      </c>
      <c r="J191" s="70">
        <v>300</v>
      </c>
      <c r="K191" s="99">
        <f t="shared" si="11"/>
        <v>-164</v>
      </c>
      <c r="L191" s="70">
        <v>136</v>
      </c>
      <c r="M191" s="70">
        <v>300</v>
      </c>
      <c r="N191" s="99">
        <f t="shared" si="12"/>
        <v>-101</v>
      </c>
      <c r="O191" s="70">
        <v>199</v>
      </c>
      <c r="P191" s="84">
        <v>0.02</v>
      </c>
      <c r="Q191" s="138">
        <v>5</v>
      </c>
      <c r="R191" s="138">
        <v>3</v>
      </c>
      <c r="S191" s="139">
        <v>0</v>
      </c>
      <c r="T191" s="70">
        <v>0</v>
      </c>
      <c r="U191" s="70">
        <v>0</v>
      </c>
      <c r="V191" s="70">
        <v>0</v>
      </c>
      <c r="W191" s="70">
        <v>0</v>
      </c>
      <c r="X191" s="70">
        <v>0</v>
      </c>
      <c r="Y191" s="139">
        <v>1</v>
      </c>
      <c r="Z191" s="70">
        <v>0</v>
      </c>
      <c r="AA191" s="70">
        <v>0</v>
      </c>
      <c r="AB191" s="70">
        <v>14</v>
      </c>
      <c r="AC191" s="70">
        <v>192</v>
      </c>
      <c r="AD191" s="70">
        <v>2</v>
      </c>
      <c r="AE191" s="139">
        <v>0</v>
      </c>
      <c r="AF191" s="70">
        <v>0</v>
      </c>
      <c r="AG191" s="141">
        <v>0</v>
      </c>
      <c r="AH191" s="70">
        <v>0</v>
      </c>
      <c r="AI191" s="142">
        <v>0</v>
      </c>
      <c r="AJ191" s="143">
        <f t="shared" si="13"/>
        <v>31.2</v>
      </c>
      <c r="AK191" s="152">
        <f t="shared" si="14"/>
        <v>6.24</v>
      </c>
    </row>
    <row r="192" spans="1:37" x14ac:dyDescent="0.3">
      <c r="A192" s="80" t="s">
        <v>348</v>
      </c>
      <c r="B192" s="50" t="s">
        <v>43</v>
      </c>
      <c r="C192" s="50" t="s">
        <v>18</v>
      </c>
      <c r="D192" s="50">
        <v>9</v>
      </c>
      <c r="E192" s="53"/>
      <c r="F192" s="53"/>
      <c r="G192" s="70">
        <v>202</v>
      </c>
      <c r="H192" s="99">
        <f t="shared" si="10"/>
        <v>2</v>
      </c>
      <c r="I192" s="70">
        <v>204</v>
      </c>
      <c r="J192" s="70">
        <v>300</v>
      </c>
      <c r="K192" s="99">
        <f t="shared" si="11"/>
        <v>-43</v>
      </c>
      <c r="L192" s="70">
        <v>257</v>
      </c>
      <c r="M192" s="70">
        <v>300</v>
      </c>
      <c r="N192" s="99">
        <f t="shared" si="12"/>
        <v>-53</v>
      </c>
      <c r="O192" s="70">
        <v>247</v>
      </c>
      <c r="P192" s="84">
        <v>0.04</v>
      </c>
      <c r="Q192" s="138">
        <v>16</v>
      </c>
      <c r="R192" s="138">
        <v>15</v>
      </c>
      <c r="S192" s="139">
        <v>0</v>
      </c>
      <c r="T192" s="70">
        <v>0</v>
      </c>
      <c r="U192" s="70">
        <v>0</v>
      </c>
      <c r="V192" s="70">
        <v>0</v>
      </c>
      <c r="W192" s="70">
        <v>0</v>
      </c>
      <c r="X192" s="70">
        <v>0</v>
      </c>
      <c r="Y192" s="139">
        <v>0</v>
      </c>
      <c r="Z192" s="70">
        <v>0</v>
      </c>
      <c r="AA192" s="70">
        <v>0</v>
      </c>
      <c r="AB192" s="70">
        <v>58</v>
      </c>
      <c r="AC192" s="70">
        <v>919</v>
      </c>
      <c r="AD192" s="70">
        <v>3</v>
      </c>
      <c r="AE192" s="139">
        <v>0</v>
      </c>
      <c r="AF192" s="70">
        <v>0</v>
      </c>
      <c r="AG192" s="141">
        <v>0</v>
      </c>
      <c r="AH192" s="70">
        <v>0</v>
      </c>
      <c r="AI192" s="142">
        <v>0</v>
      </c>
      <c r="AJ192" s="143">
        <f t="shared" si="13"/>
        <v>109.9</v>
      </c>
      <c r="AK192" s="152">
        <f t="shared" si="14"/>
        <v>6.8687500000000004</v>
      </c>
    </row>
    <row r="193" spans="1:37" x14ac:dyDescent="0.3">
      <c r="A193" s="80" t="s">
        <v>349</v>
      </c>
      <c r="B193" s="50" t="s">
        <v>45</v>
      </c>
      <c r="C193" s="50" t="s">
        <v>47</v>
      </c>
      <c r="D193" s="50">
        <v>7</v>
      </c>
      <c r="E193" s="53"/>
      <c r="F193" s="53"/>
      <c r="G193" s="70">
        <v>206</v>
      </c>
      <c r="H193" s="99">
        <f t="shared" si="10"/>
        <v>0</v>
      </c>
      <c r="I193" s="70">
        <v>206</v>
      </c>
      <c r="J193" s="70">
        <v>300</v>
      </c>
      <c r="K193" s="99">
        <f t="shared" si="11"/>
        <v>-34</v>
      </c>
      <c r="L193" s="70">
        <v>266</v>
      </c>
      <c r="M193" s="70">
        <v>300</v>
      </c>
      <c r="N193" s="99">
        <f t="shared" si="12"/>
        <v>-64</v>
      </c>
      <c r="O193" s="70">
        <v>236</v>
      </c>
      <c r="P193" s="84">
        <v>0.02</v>
      </c>
      <c r="Q193" s="138">
        <v>16</v>
      </c>
      <c r="R193" s="138">
        <v>14</v>
      </c>
      <c r="S193" s="139">
        <v>0</v>
      </c>
      <c r="T193" s="70">
        <v>0</v>
      </c>
      <c r="U193" s="70">
        <v>0</v>
      </c>
      <c r="V193" s="70">
        <v>0</v>
      </c>
      <c r="W193" s="70">
        <v>0</v>
      </c>
      <c r="X193" s="70">
        <v>0</v>
      </c>
      <c r="Y193" s="139">
        <v>0</v>
      </c>
      <c r="Z193" s="70">
        <v>0</v>
      </c>
      <c r="AA193" s="70">
        <v>0</v>
      </c>
      <c r="AB193" s="70">
        <v>47</v>
      </c>
      <c r="AC193" s="70">
        <v>522</v>
      </c>
      <c r="AD193" s="70">
        <v>4</v>
      </c>
      <c r="AE193" s="139">
        <v>0</v>
      </c>
      <c r="AF193" s="70">
        <v>0</v>
      </c>
      <c r="AG193" s="141">
        <v>0</v>
      </c>
      <c r="AH193" s="70">
        <v>0</v>
      </c>
      <c r="AI193" s="142">
        <v>0</v>
      </c>
      <c r="AJ193" s="143">
        <f t="shared" si="13"/>
        <v>76.2</v>
      </c>
      <c r="AK193" s="152">
        <f t="shared" si="14"/>
        <v>4.7625000000000002</v>
      </c>
    </row>
    <row r="194" spans="1:37" x14ac:dyDescent="0.3">
      <c r="A194" s="80" t="s">
        <v>350</v>
      </c>
      <c r="B194" s="50" t="s">
        <v>43</v>
      </c>
      <c r="C194" s="50" t="s">
        <v>27</v>
      </c>
      <c r="D194" s="50">
        <v>12</v>
      </c>
      <c r="E194" s="53"/>
      <c r="F194" s="53"/>
      <c r="G194" s="70">
        <v>167</v>
      </c>
      <c r="H194" s="99">
        <f t="shared" si="10"/>
        <v>42</v>
      </c>
      <c r="I194" s="70">
        <v>209</v>
      </c>
      <c r="J194" s="70">
        <v>220</v>
      </c>
      <c r="K194" s="99">
        <f t="shared" si="11"/>
        <v>-1</v>
      </c>
      <c r="L194" s="70">
        <v>219</v>
      </c>
      <c r="M194" s="70">
        <v>300</v>
      </c>
      <c r="N194" s="99">
        <f t="shared" si="12"/>
        <v>-109</v>
      </c>
      <c r="O194" s="70">
        <v>191</v>
      </c>
      <c r="P194" s="84">
        <v>0.16</v>
      </c>
      <c r="Q194" s="138">
        <v>16</v>
      </c>
      <c r="R194" s="138">
        <v>6</v>
      </c>
      <c r="S194" s="139">
        <v>0</v>
      </c>
      <c r="T194" s="70">
        <v>0</v>
      </c>
      <c r="U194" s="70">
        <v>0</v>
      </c>
      <c r="V194" s="70">
        <v>0</v>
      </c>
      <c r="W194" s="70">
        <v>0</v>
      </c>
      <c r="X194" s="70">
        <v>0</v>
      </c>
      <c r="Y194" s="139">
        <v>1</v>
      </c>
      <c r="Z194" s="70">
        <v>-5</v>
      </c>
      <c r="AA194" s="70">
        <v>0</v>
      </c>
      <c r="AB194" s="70">
        <v>46</v>
      </c>
      <c r="AC194" s="70">
        <v>602</v>
      </c>
      <c r="AD194" s="70">
        <v>10</v>
      </c>
      <c r="AE194" s="139">
        <v>0</v>
      </c>
      <c r="AF194" s="70">
        <v>0</v>
      </c>
      <c r="AG194" s="141">
        <v>0</v>
      </c>
      <c r="AH194" s="70">
        <v>0</v>
      </c>
      <c r="AI194" s="142">
        <v>0</v>
      </c>
      <c r="AJ194" s="143">
        <f t="shared" si="13"/>
        <v>119.7</v>
      </c>
      <c r="AK194" s="152">
        <f t="shared" si="14"/>
        <v>7.4812500000000002</v>
      </c>
    </row>
    <row r="195" spans="1:37" x14ac:dyDescent="0.3">
      <c r="A195" s="80" t="s">
        <v>351</v>
      </c>
      <c r="B195" s="50" t="s">
        <v>45</v>
      </c>
      <c r="C195" s="50" t="s">
        <v>28</v>
      </c>
      <c r="D195" s="50">
        <v>9</v>
      </c>
      <c r="E195" s="53"/>
      <c r="F195" s="53"/>
      <c r="G195" s="70">
        <v>214</v>
      </c>
      <c r="H195" s="99">
        <f t="shared" si="10"/>
        <v>-3</v>
      </c>
      <c r="I195" s="70">
        <v>211</v>
      </c>
      <c r="J195" s="70">
        <v>300</v>
      </c>
      <c r="K195" s="99">
        <f t="shared" si="11"/>
        <v>-88</v>
      </c>
      <c r="L195" s="70">
        <v>212</v>
      </c>
      <c r="M195" s="70">
        <v>300</v>
      </c>
      <c r="N195" s="99">
        <f t="shared" si="12"/>
        <v>-73</v>
      </c>
      <c r="O195" s="70">
        <v>227</v>
      </c>
      <c r="P195" s="84">
        <v>0.03</v>
      </c>
      <c r="Q195" s="138">
        <v>16</v>
      </c>
      <c r="R195" s="138">
        <v>2</v>
      </c>
      <c r="S195" s="139">
        <v>0</v>
      </c>
      <c r="T195" s="70">
        <v>0</v>
      </c>
      <c r="U195" s="70">
        <v>0</v>
      </c>
      <c r="V195" s="70">
        <v>0</v>
      </c>
      <c r="W195" s="70">
        <v>0</v>
      </c>
      <c r="X195" s="70">
        <v>0</v>
      </c>
      <c r="Y195" s="139">
        <v>0</v>
      </c>
      <c r="Z195" s="70">
        <v>0</v>
      </c>
      <c r="AA195" s="70">
        <v>0</v>
      </c>
      <c r="AB195" s="70">
        <v>18</v>
      </c>
      <c r="AC195" s="70">
        <v>207</v>
      </c>
      <c r="AD195" s="70">
        <v>7</v>
      </c>
      <c r="AE195" s="139">
        <v>0</v>
      </c>
      <c r="AF195" s="70">
        <v>0</v>
      </c>
      <c r="AG195" s="141">
        <v>1</v>
      </c>
      <c r="AH195" s="70">
        <v>0</v>
      </c>
      <c r="AI195" s="142">
        <v>0</v>
      </c>
      <c r="AJ195" s="143">
        <f t="shared" si="13"/>
        <v>64.7</v>
      </c>
      <c r="AK195" s="152">
        <f t="shared" si="14"/>
        <v>4.0437500000000002</v>
      </c>
    </row>
    <row r="196" spans="1:37" x14ac:dyDescent="0.3">
      <c r="A196" s="80" t="s">
        <v>352</v>
      </c>
      <c r="B196" s="50" t="s">
        <v>43</v>
      </c>
      <c r="C196" s="50" t="s">
        <v>15</v>
      </c>
      <c r="D196" s="50">
        <v>9</v>
      </c>
      <c r="E196" s="53"/>
      <c r="F196" s="53"/>
      <c r="G196" s="70">
        <v>213</v>
      </c>
      <c r="H196" s="99">
        <f t="shared" si="10"/>
        <v>-1</v>
      </c>
      <c r="I196" s="70">
        <v>212</v>
      </c>
      <c r="J196" s="70">
        <v>209</v>
      </c>
      <c r="K196" s="99">
        <f t="shared" si="11"/>
        <v>-8</v>
      </c>
      <c r="L196" s="70">
        <v>201</v>
      </c>
      <c r="M196" s="70">
        <v>174</v>
      </c>
      <c r="N196" s="99">
        <f t="shared" si="12"/>
        <v>20</v>
      </c>
      <c r="O196" s="70">
        <v>194</v>
      </c>
      <c r="P196" s="84">
        <v>0.1</v>
      </c>
      <c r="Q196" s="138">
        <v>16</v>
      </c>
      <c r="R196" s="138">
        <v>11</v>
      </c>
      <c r="S196" s="139">
        <v>0</v>
      </c>
      <c r="T196" s="70">
        <v>0</v>
      </c>
      <c r="U196" s="70">
        <v>0</v>
      </c>
      <c r="V196" s="70">
        <v>0</v>
      </c>
      <c r="W196" s="70">
        <v>0</v>
      </c>
      <c r="X196" s="70">
        <v>0</v>
      </c>
      <c r="Y196" s="139">
        <v>0</v>
      </c>
      <c r="Z196" s="70">
        <v>0</v>
      </c>
      <c r="AA196" s="70">
        <v>0</v>
      </c>
      <c r="AB196" s="70">
        <v>85</v>
      </c>
      <c r="AC196" s="70">
        <v>1067</v>
      </c>
      <c r="AD196" s="70">
        <v>2</v>
      </c>
      <c r="AE196" s="139">
        <v>57</v>
      </c>
      <c r="AF196" s="70">
        <v>0</v>
      </c>
      <c r="AG196" s="141">
        <v>0</v>
      </c>
      <c r="AH196" s="70">
        <v>2</v>
      </c>
      <c r="AI196" s="142">
        <v>2</v>
      </c>
      <c r="AJ196" s="143">
        <f t="shared" si="13"/>
        <v>114.7</v>
      </c>
      <c r="AK196" s="152">
        <f t="shared" si="14"/>
        <v>7.1687500000000002</v>
      </c>
    </row>
    <row r="197" spans="1:37" x14ac:dyDescent="0.3">
      <c r="A197" s="80" t="s">
        <v>353</v>
      </c>
      <c r="B197" s="50" t="s">
        <v>43</v>
      </c>
      <c r="C197" s="50" t="s">
        <v>10</v>
      </c>
      <c r="D197" s="50">
        <v>5</v>
      </c>
      <c r="E197" s="53"/>
      <c r="F197" s="53"/>
      <c r="G197" s="70">
        <v>204</v>
      </c>
      <c r="H197" s="99">
        <f t="shared" ref="H197:H240" si="15">I197-G197</f>
        <v>9</v>
      </c>
      <c r="I197" s="70">
        <v>213</v>
      </c>
      <c r="J197" s="70">
        <v>238</v>
      </c>
      <c r="K197" s="99">
        <f t="shared" ref="K197:K240" si="16">L197-J197</f>
        <v>24</v>
      </c>
      <c r="L197" s="70">
        <v>262</v>
      </c>
      <c r="M197" s="70">
        <v>170</v>
      </c>
      <c r="N197" s="99">
        <f t="shared" ref="N197:N240" si="17">O197-M197</f>
        <v>44</v>
      </c>
      <c r="O197" s="70">
        <v>214</v>
      </c>
      <c r="P197" s="84">
        <v>0.06</v>
      </c>
      <c r="Q197" s="138">
        <v>16</v>
      </c>
      <c r="R197" s="138">
        <v>14</v>
      </c>
      <c r="S197" s="139">
        <v>0</v>
      </c>
      <c r="T197" s="70">
        <v>0</v>
      </c>
      <c r="U197" s="70">
        <v>0</v>
      </c>
      <c r="V197" s="70">
        <v>0</v>
      </c>
      <c r="W197" s="70">
        <v>0</v>
      </c>
      <c r="X197" s="70">
        <v>0</v>
      </c>
      <c r="Y197" s="139">
        <v>2</v>
      </c>
      <c r="Z197" s="70">
        <v>17</v>
      </c>
      <c r="AA197" s="70">
        <v>0</v>
      </c>
      <c r="AB197" s="70">
        <v>60</v>
      </c>
      <c r="AC197" s="70">
        <v>888</v>
      </c>
      <c r="AD197" s="70">
        <v>4</v>
      </c>
      <c r="AE197" s="139">
        <v>0</v>
      </c>
      <c r="AF197" s="70">
        <v>0</v>
      </c>
      <c r="AG197" s="141">
        <v>0</v>
      </c>
      <c r="AH197" s="70">
        <v>1</v>
      </c>
      <c r="AI197" s="142">
        <v>1</v>
      </c>
      <c r="AJ197" s="143">
        <f t="shared" si="13"/>
        <v>112.5</v>
      </c>
      <c r="AK197" s="152">
        <f t="shared" si="14"/>
        <v>7.03125</v>
      </c>
    </row>
    <row r="198" spans="1:37" x14ac:dyDescent="0.3">
      <c r="A198" s="80" t="s">
        <v>354</v>
      </c>
      <c r="B198" s="50" t="s">
        <v>45</v>
      </c>
      <c r="C198" s="50" t="s">
        <v>38</v>
      </c>
      <c r="D198" s="50">
        <v>9</v>
      </c>
      <c r="E198" s="53"/>
      <c r="F198" s="53"/>
      <c r="G198" s="70">
        <v>216</v>
      </c>
      <c r="H198" s="99">
        <f t="shared" si="15"/>
        <v>-2</v>
      </c>
      <c r="I198" s="70">
        <v>214</v>
      </c>
      <c r="J198" s="70">
        <v>300</v>
      </c>
      <c r="K198" s="99">
        <f t="shared" si="16"/>
        <v>-124</v>
      </c>
      <c r="L198" s="70">
        <v>176</v>
      </c>
      <c r="M198" s="70">
        <v>300</v>
      </c>
      <c r="N198" s="99">
        <f t="shared" si="17"/>
        <v>-123</v>
      </c>
      <c r="O198" s="70">
        <v>177</v>
      </c>
      <c r="P198" s="84">
        <v>0.03</v>
      </c>
      <c r="Q198" s="138">
        <v>16</v>
      </c>
      <c r="R198" s="138">
        <v>7</v>
      </c>
      <c r="S198" s="139">
        <v>0</v>
      </c>
      <c r="T198" s="70">
        <v>0</v>
      </c>
      <c r="U198" s="70">
        <v>0</v>
      </c>
      <c r="V198" s="70">
        <v>0</v>
      </c>
      <c r="W198" s="70">
        <v>0</v>
      </c>
      <c r="X198" s="70">
        <v>0</v>
      </c>
      <c r="Y198" s="139">
        <v>0</v>
      </c>
      <c r="Z198" s="70">
        <v>0</v>
      </c>
      <c r="AA198" s="70">
        <v>0</v>
      </c>
      <c r="AB198" s="70">
        <v>53</v>
      </c>
      <c r="AC198" s="70">
        <v>655</v>
      </c>
      <c r="AD198" s="70">
        <v>2</v>
      </c>
      <c r="AE198" s="139">
        <v>0</v>
      </c>
      <c r="AF198" s="70">
        <v>0</v>
      </c>
      <c r="AG198" s="141">
        <v>0</v>
      </c>
      <c r="AH198" s="70">
        <v>1</v>
      </c>
      <c r="AI198" s="142">
        <v>1</v>
      </c>
      <c r="AJ198" s="143">
        <f t="shared" ref="AJ198:AJ240" si="18">IFERROR($S198*$S$2+$T198*$T$2+IF($U$2=0,0,$U198/$U$2)+$V198*$V$2+$W198*$W$2+$X198*$X$2+$Y198*$Y$2+IF($Z$2=0,0,$Z198/$Z$2)+$AA$2*$AA198+$AB198*$AB$2+IF($AC$2=0,0,$AC198/$AC$2)+$AD198*$AD$2+IF($AE$2=0,0,$AE198/$AE$2)+$AF198*$AF$2+$AG198*$AG$2+$AH198*$AH$2+$AI198*$AI$2,0)</f>
        <v>75.5</v>
      </c>
      <c r="AK198" s="152">
        <f t="shared" ref="AK198:AK240" si="19">IFERROR($AJ198/$Q198,"-")</f>
        <v>4.71875</v>
      </c>
    </row>
    <row r="199" spans="1:37" x14ac:dyDescent="0.3">
      <c r="A199" s="80" t="s">
        <v>355</v>
      </c>
      <c r="B199" s="50" t="s">
        <v>43</v>
      </c>
      <c r="C199" s="50" t="s">
        <v>23</v>
      </c>
      <c r="D199" s="50">
        <v>10</v>
      </c>
      <c r="E199" s="53"/>
      <c r="F199" s="53"/>
      <c r="G199" s="70">
        <v>208</v>
      </c>
      <c r="H199" s="99">
        <f t="shared" si="15"/>
        <v>7</v>
      </c>
      <c r="I199" s="70">
        <v>215</v>
      </c>
      <c r="J199" s="70">
        <v>300</v>
      </c>
      <c r="K199" s="99">
        <f t="shared" si="16"/>
        <v>-8</v>
      </c>
      <c r="L199" s="70">
        <v>292</v>
      </c>
      <c r="M199" s="70">
        <v>300</v>
      </c>
      <c r="N199" s="99">
        <f t="shared" si="17"/>
        <v>-44</v>
      </c>
      <c r="O199" s="70">
        <v>256</v>
      </c>
      <c r="P199" s="84">
        <v>0.06</v>
      </c>
      <c r="Q199" s="138">
        <v>15</v>
      </c>
      <c r="R199" s="138">
        <v>3</v>
      </c>
      <c r="S199" s="139">
        <v>0</v>
      </c>
      <c r="T199" s="70">
        <v>0</v>
      </c>
      <c r="U199" s="70">
        <v>0</v>
      </c>
      <c r="V199" s="70">
        <v>0</v>
      </c>
      <c r="W199" s="70">
        <v>0</v>
      </c>
      <c r="X199" s="70">
        <v>0</v>
      </c>
      <c r="Y199" s="139">
        <v>3</v>
      </c>
      <c r="Z199" s="70">
        <v>21</v>
      </c>
      <c r="AA199" s="70">
        <v>0</v>
      </c>
      <c r="AB199" s="70">
        <v>47</v>
      </c>
      <c r="AC199" s="70">
        <v>631</v>
      </c>
      <c r="AD199" s="70">
        <v>8</v>
      </c>
      <c r="AE199" s="139">
        <v>41</v>
      </c>
      <c r="AF199" s="70">
        <v>0</v>
      </c>
      <c r="AG199" s="141">
        <v>0</v>
      </c>
      <c r="AH199" s="70">
        <v>0</v>
      </c>
      <c r="AI199" s="142">
        <v>1</v>
      </c>
      <c r="AJ199" s="143">
        <f t="shared" si="18"/>
        <v>111.2</v>
      </c>
      <c r="AK199" s="152">
        <f t="shared" si="19"/>
        <v>7.4133333333333331</v>
      </c>
    </row>
    <row r="200" spans="1:37" x14ac:dyDescent="0.3">
      <c r="A200" s="80" t="s">
        <v>356</v>
      </c>
      <c r="B200" s="50" t="s">
        <v>45</v>
      </c>
      <c r="C200" s="50" t="s">
        <v>39</v>
      </c>
      <c r="D200" s="50">
        <v>4</v>
      </c>
      <c r="E200" s="53"/>
      <c r="F200" s="53"/>
      <c r="G200" s="70">
        <v>218</v>
      </c>
      <c r="H200" s="99">
        <f t="shared" si="15"/>
        <v>1</v>
      </c>
      <c r="I200" s="70">
        <v>219</v>
      </c>
      <c r="J200" s="70">
        <v>300</v>
      </c>
      <c r="K200" s="99">
        <f t="shared" si="16"/>
        <v>-33</v>
      </c>
      <c r="L200" s="70">
        <v>267</v>
      </c>
      <c r="M200" s="70">
        <v>300</v>
      </c>
      <c r="N200" s="99">
        <f t="shared" si="17"/>
        <v>-74</v>
      </c>
      <c r="O200" s="70">
        <v>226</v>
      </c>
      <c r="P200" s="84">
        <v>0.06</v>
      </c>
      <c r="Q200" s="138">
        <v>14</v>
      </c>
      <c r="R200" s="138">
        <v>12</v>
      </c>
      <c r="S200" s="139">
        <v>0</v>
      </c>
      <c r="T200" s="70">
        <v>0</v>
      </c>
      <c r="U200" s="70">
        <v>0</v>
      </c>
      <c r="V200" s="70">
        <v>0</v>
      </c>
      <c r="W200" s="70">
        <v>0</v>
      </c>
      <c r="X200" s="70">
        <v>0</v>
      </c>
      <c r="Y200" s="139">
        <v>0</v>
      </c>
      <c r="Z200" s="70">
        <v>0</v>
      </c>
      <c r="AA200" s="70">
        <v>0</v>
      </c>
      <c r="AB200" s="70">
        <v>33</v>
      </c>
      <c r="AC200" s="70">
        <v>387</v>
      </c>
      <c r="AD200" s="70">
        <v>5</v>
      </c>
      <c r="AE200" s="139">
        <v>0</v>
      </c>
      <c r="AF200" s="70">
        <v>0</v>
      </c>
      <c r="AG200" s="141">
        <v>0</v>
      </c>
      <c r="AH200" s="70">
        <v>0</v>
      </c>
      <c r="AI200" s="142">
        <v>0</v>
      </c>
      <c r="AJ200" s="143">
        <f t="shared" si="18"/>
        <v>68.7</v>
      </c>
      <c r="AK200" s="152">
        <f t="shared" si="19"/>
        <v>4.9071428571428575</v>
      </c>
    </row>
    <row r="201" spans="1:37" x14ac:dyDescent="0.3">
      <c r="A201" s="80" t="s">
        <v>357</v>
      </c>
      <c r="B201" s="50" t="s">
        <v>45</v>
      </c>
      <c r="C201" s="50" t="s">
        <v>14</v>
      </c>
      <c r="D201" s="50">
        <v>4</v>
      </c>
      <c r="E201" s="53"/>
      <c r="F201" s="53"/>
      <c r="G201" s="70">
        <v>219</v>
      </c>
      <c r="H201" s="99">
        <f t="shared" si="15"/>
        <v>1</v>
      </c>
      <c r="I201" s="70">
        <v>220</v>
      </c>
      <c r="J201" s="70">
        <v>300</v>
      </c>
      <c r="K201" s="99">
        <f t="shared" si="16"/>
        <v>-27</v>
      </c>
      <c r="L201" s="70">
        <v>273</v>
      </c>
      <c r="M201" s="70">
        <v>300</v>
      </c>
      <c r="N201" s="99">
        <f t="shared" si="17"/>
        <v>-92</v>
      </c>
      <c r="O201" s="70">
        <v>208</v>
      </c>
      <c r="P201" s="84">
        <v>0.03</v>
      </c>
      <c r="Q201" s="138">
        <v>14</v>
      </c>
      <c r="R201" s="138">
        <v>14</v>
      </c>
      <c r="S201" s="139">
        <v>0</v>
      </c>
      <c r="T201" s="70">
        <v>0</v>
      </c>
      <c r="U201" s="70">
        <v>0</v>
      </c>
      <c r="V201" s="70">
        <v>0</v>
      </c>
      <c r="W201" s="70">
        <v>0</v>
      </c>
      <c r="X201" s="70">
        <v>0</v>
      </c>
      <c r="Y201" s="139">
        <v>0</v>
      </c>
      <c r="Z201" s="70">
        <v>0</v>
      </c>
      <c r="AA201" s="70">
        <v>0</v>
      </c>
      <c r="AB201" s="70">
        <v>46</v>
      </c>
      <c r="AC201" s="70">
        <v>458</v>
      </c>
      <c r="AD201" s="70">
        <v>4</v>
      </c>
      <c r="AE201" s="139">
        <v>0</v>
      </c>
      <c r="AF201" s="70">
        <v>0</v>
      </c>
      <c r="AG201" s="141">
        <v>0</v>
      </c>
      <c r="AH201" s="70">
        <v>3</v>
      </c>
      <c r="AI201" s="142">
        <v>3</v>
      </c>
      <c r="AJ201" s="143">
        <f t="shared" si="18"/>
        <v>63.8</v>
      </c>
      <c r="AK201" s="152">
        <f t="shared" si="19"/>
        <v>4.5571428571428569</v>
      </c>
    </row>
    <row r="202" spans="1:37" x14ac:dyDescent="0.3">
      <c r="A202" s="80" t="s">
        <v>358</v>
      </c>
      <c r="B202" s="50" t="s">
        <v>45</v>
      </c>
      <c r="C202" s="50" t="s">
        <v>35</v>
      </c>
      <c r="D202" s="50">
        <v>7</v>
      </c>
      <c r="E202" s="53"/>
      <c r="F202" s="53"/>
      <c r="G202" s="70">
        <v>211</v>
      </c>
      <c r="H202" s="99">
        <f t="shared" si="15"/>
        <v>11</v>
      </c>
      <c r="I202" s="70">
        <v>222</v>
      </c>
      <c r="J202" s="70">
        <v>300</v>
      </c>
      <c r="K202" s="99">
        <f t="shared" si="16"/>
        <v>0</v>
      </c>
      <c r="L202" s="70">
        <v>300</v>
      </c>
      <c r="M202" s="70">
        <v>300</v>
      </c>
      <c r="N202" s="99">
        <f t="shared" si="17"/>
        <v>0</v>
      </c>
      <c r="O202" s="70">
        <v>300</v>
      </c>
      <c r="P202" s="84">
        <v>7.0000000000000007E-2</v>
      </c>
      <c r="Q202" s="138">
        <v>16</v>
      </c>
      <c r="R202" s="138">
        <v>15</v>
      </c>
      <c r="S202" s="139">
        <v>0</v>
      </c>
      <c r="T202" s="70">
        <v>0</v>
      </c>
      <c r="U202" s="70">
        <v>0</v>
      </c>
      <c r="V202" s="70">
        <v>0</v>
      </c>
      <c r="W202" s="70">
        <v>0</v>
      </c>
      <c r="X202" s="70">
        <v>0</v>
      </c>
      <c r="Y202" s="139">
        <v>0</v>
      </c>
      <c r="Z202" s="70">
        <v>0</v>
      </c>
      <c r="AA202" s="70">
        <v>0</v>
      </c>
      <c r="AB202" s="70">
        <v>32</v>
      </c>
      <c r="AC202" s="70">
        <v>502</v>
      </c>
      <c r="AD202" s="70">
        <v>6</v>
      </c>
      <c r="AE202" s="139">
        <v>0</v>
      </c>
      <c r="AF202" s="70">
        <v>0</v>
      </c>
      <c r="AG202" s="141">
        <v>0</v>
      </c>
      <c r="AH202" s="70">
        <v>1</v>
      </c>
      <c r="AI202" s="142">
        <v>1</v>
      </c>
      <c r="AJ202" s="143">
        <f t="shared" si="18"/>
        <v>84.2</v>
      </c>
      <c r="AK202" s="152">
        <f t="shared" si="19"/>
        <v>5.2625000000000002</v>
      </c>
    </row>
    <row r="203" spans="1:37" x14ac:dyDescent="0.3">
      <c r="A203" s="80" t="s">
        <v>359</v>
      </c>
      <c r="B203" s="50" t="s">
        <v>42</v>
      </c>
      <c r="C203" s="50" t="s">
        <v>24</v>
      </c>
      <c r="D203" s="50">
        <v>11</v>
      </c>
      <c r="E203" s="53"/>
      <c r="F203" s="53"/>
      <c r="G203" s="70">
        <v>220</v>
      </c>
      <c r="H203" s="99">
        <f t="shared" si="15"/>
        <v>4</v>
      </c>
      <c r="I203" s="70">
        <v>224</v>
      </c>
      <c r="J203" s="70">
        <v>300</v>
      </c>
      <c r="K203" s="99">
        <f t="shared" si="16"/>
        <v>-64</v>
      </c>
      <c r="L203" s="70">
        <v>236</v>
      </c>
      <c r="M203" s="70">
        <v>300</v>
      </c>
      <c r="N203" s="99">
        <f t="shared" si="17"/>
        <v>-88</v>
      </c>
      <c r="O203" s="70">
        <v>212</v>
      </c>
      <c r="P203" s="84">
        <v>0.02</v>
      </c>
      <c r="Q203" s="138">
        <v>16</v>
      </c>
      <c r="R203" s="138">
        <v>11</v>
      </c>
      <c r="S203" s="139">
        <v>1</v>
      </c>
      <c r="T203" s="70">
        <v>0</v>
      </c>
      <c r="U203" s="70">
        <v>30</v>
      </c>
      <c r="V203" s="70">
        <v>0</v>
      </c>
      <c r="W203" s="70">
        <v>0</v>
      </c>
      <c r="X203" s="70">
        <v>0</v>
      </c>
      <c r="Y203" s="139">
        <v>176</v>
      </c>
      <c r="Z203" s="70">
        <v>697</v>
      </c>
      <c r="AA203" s="70">
        <v>1</v>
      </c>
      <c r="AB203" s="70">
        <v>36</v>
      </c>
      <c r="AC203" s="70">
        <v>272</v>
      </c>
      <c r="AD203" s="70">
        <v>0</v>
      </c>
      <c r="AE203" s="139">
        <v>0</v>
      </c>
      <c r="AF203" s="70">
        <v>0</v>
      </c>
      <c r="AG203" s="141">
        <v>0</v>
      </c>
      <c r="AH203" s="70">
        <v>1</v>
      </c>
      <c r="AI203" s="142">
        <v>0</v>
      </c>
      <c r="AJ203" s="143">
        <f t="shared" si="18"/>
        <v>104.10000000000001</v>
      </c>
      <c r="AK203" s="152">
        <f t="shared" si="19"/>
        <v>6.5062500000000005</v>
      </c>
    </row>
    <row r="204" spans="1:37" x14ac:dyDescent="0.3">
      <c r="A204" s="80" t="s">
        <v>360</v>
      </c>
      <c r="B204" s="50" t="s">
        <v>43</v>
      </c>
      <c r="C204" s="50" t="s">
        <v>46</v>
      </c>
      <c r="D204" s="50">
        <v>4</v>
      </c>
      <c r="E204" s="53"/>
      <c r="F204" s="53"/>
      <c r="G204" s="70">
        <v>222</v>
      </c>
      <c r="H204" s="99">
        <f t="shared" si="15"/>
        <v>3</v>
      </c>
      <c r="I204" s="70">
        <v>225</v>
      </c>
      <c r="J204" s="70">
        <v>300</v>
      </c>
      <c r="K204" s="99">
        <f t="shared" si="16"/>
        <v>-106</v>
      </c>
      <c r="L204" s="70">
        <v>194</v>
      </c>
      <c r="M204" s="70">
        <v>300</v>
      </c>
      <c r="N204" s="99">
        <f t="shared" si="17"/>
        <v>-103</v>
      </c>
      <c r="O204" s="70">
        <v>197</v>
      </c>
      <c r="P204" s="84">
        <v>0.02</v>
      </c>
      <c r="Q204" s="138">
        <v>9</v>
      </c>
      <c r="R204" s="138">
        <v>8</v>
      </c>
      <c r="S204" s="139">
        <v>0</v>
      </c>
      <c r="T204" s="70">
        <v>0</v>
      </c>
      <c r="U204" s="70">
        <v>0</v>
      </c>
      <c r="V204" s="70">
        <v>0</v>
      </c>
      <c r="W204" s="70">
        <v>0</v>
      </c>
      <c r="X204" s="70">
        <v>0</v>
      </c>
      <c r="Y204" s="139">
        <v>2</v>
      </c>
      <c r="Z204" s="70">
        <v>-8</v>
      </c>
      <c r="AA204" s="70">
        <v>0</v>
      </c>
      <c r="AB204" s="70">
        <v>39</v>
      </c>
      <c r="AC204" s="70">
        <v>461</v>
      </c>
      <c r="AD204" s="70">
        <v>1</v>
      </c>
      <c r="AE204" s="139">
        <v>0</v>
      </c>
      <c r="AF204" s="70">
        <v>0</v>
      </c>
      <c r="AG204" s="141">
        <v>0</v>
      </c>
      <c r="AH204" s="70">
        <v>1</v>
      </c>
      <c r="AI204" s="142">
        <v>0</v>
      </c>
      <c r="AJ204" s="143">
        <f t="shared" si="18"/>
        <v>51.300000000000004</v>
      </c>
      <c r="AK204" s="152">
        <f t="shared" si="19"/>
        <v>5.7</v>
      </c>
    </row>
    <row r="205" spans="1:37" x14ac:dyDescent="0.3">
      <c r="A205" s="80" t="s">
        <v>361</v>
      </c>
      <c r="B205" s="50" t="s">
        <v>43</v>
      </c>
      <c r="C205" s="50" t="s">
        <v>24</v>
      </c>
      <c r="D205" s="50">
        <v>11</v>
      </c>
      <c r="E205" s="53"/>
      <c r="F205" s="53"/>
      <c r="G205" s="70">
        <v>223</v>
      </c>
      <c r="H205" s="99">
        <f t="shared" si="15"/>
        <v>3</v>
      </c>
      <c r="I205" s="70">
        <v>226</v>
      </c>
      <c r="J205" s="70">
        <v>300</v>
      </c>
      <c r="K205" s="99">
        <f t="shared" si="16"/>
        <v>0</v>
      </c>
      <c r="L205" s="70">
        <v>300</v>
      </c>
      <c r="M205" s="70">
        <v>300</v>
      </c>
      <c r="N205" s="99">
        <f t="shared" si="17"/>
        <v>0</v>
      </c>
      <c r="O205" s="70">
        <v>300</v>
      </c>
      <c r="P205" s="84">
        <v>0.02</v>
      </c>
      <c r="Q205" s="138">
        <v>12</v>
      </c>
      <c r="R205" s="138">
        <v>8</v>
      </c>
      <c r="S205" s="139">
        <v>0</v>
      </c>
      <c r="T205" s="70">
        <v>1</v>
      </c>
      <c r="U205" s="70">
        <v>0</v>
      </c>
      <c r="V205" s="70">
        <v>0</v>
      </c>
      <c r="W205" s="70">
        <v>0</v>
      </c>
      <c r="X205" s="70">
        <v>0</v>
      </c>
      <c r="Y205" s="139">
        <v>4</v>
      </c>
      <c r="Z205" s="70">
        <v>11</v>
      </c>
      <c r="AA205" s="70">
        <v>0</v>
      </c>
      <c r="AB205" s="70">
        <v>43</v>
      </c>
      <c r="AC205" s="70">
        <v>523</v>
      </c>
      <c r="AD205" s="70">
        <v>3</v>
      </c>
      <c r="AE205" s="139">
        <v>134</v>
      </c>
      <c r="AF205" s="70">
        <v>0</v>
      </c>
      <c r="AG205" s="141">
        <v>0</v>
      </c>
      <c r="AH205" s="70">
        <v>0</v>
      </c>
      <c r="AI205" s="142">
        <v>0</v>
      </c>
      <c r="AJ205" s="143">
        <f t="shared" si="18"/>
        <v>71.400000000000006</v>
      </c>
      <c r="AK205" s="152">
        <f t="shared" si="19"/>
        <v>5.95</v>
      </c>
    </row>
    <row r="206" spans="1:37" x14ac:dyDescent="0.3">
      <c r="A206" s="80" t="s">
        <v>362</v>
      </c>
      <c r="B206" s="50" t="s">
        <v>45</v>
      </c>
      <c r="C206" s="50" t="s">
        <v>24</v>
      </c>
      <c r="D206" s="50">
        <v>11</v>
      </c>
      <c r="E206" s="53"/>
      <c r="F206" s="53"/>
      <c r="G206" s="70">
        <v>226</v>
      </c>
      <c r="H206" s="99">
        <f t="shared" si="15"/>
        <v>2</v>
      </c>
      <c r="I206" s="70">
        <v>228</v>
      </c>
      <c r="J206" s="70">
        <v>300</v>
      </c>
      <c r="K206" s="99">
        <f t="shared" si="16"/>
        <v>0</v>
      </c>
      <c r="L206" s="70">
        <v>300</v>
      </c>
      <c r="M206" s="70">
        <v>300</v>
      </c>
      <c r="N206" s="99">
        <f t="shared" si="17"/>
        <v>0</v>
      </c>
      <c r="O206" s="70">
        <v>300</v>
      </c>
      <c r="P206" s="84">
        <v>0.01</v>
      </c>
      <c r="Q206" s="138">
        <v>15</v>
      </c>
      <c r="R206" s="138">
        <v>12</v>
      </c>
      <c r="S206" s="139">
        <v>0</v>
      </c>
      <c r="T206" s="70">
        <v>0</v>
      </c>
      <c r="U206" s="70">
        <v>0</v>
      </c>
      <c r="V206" s="70">
        <v>0</v>
      </c>
      <c r="W206" s="70">
        <v>0</v>
      </c>
      <c r="X206" s="70">
        <v>0</v>
      </c>
      <c r="Y206" s="139">
        <v>0</v>
      </c>
      <c r="Z206" s="70">
        <v>0</v>
      </c>
      <c r="AA206" s="70">
        <v>0</v>
      </c>
      <c r="AB206" s="70">
        <v>26</v>
      </c>
      <c r="AC206" s="70">
        <v>398</v>
      </c>
      <c r="AD206" s="70">
        <v>4</v>
      </c>
      <c r="AE206" s="139">
        <v>0</v>
      </c>
      <c r="AF206" s="70">
        <v>0</v>
      </c>
      <c r="AG206" s="141">
        <v>0</v>
      </c>
      <c r="AH206" s="70">
        <v>0</v>
      </c>
      <c r="AI206" s="142">
        <v>0</v>
      </c>
      <c r="AJ206" s="143">
        <f t="shared" si="18"/>
        <v>63.8</v>
      </c>
      <c r="AK206" s="152">
        <f t="shared" si="19"/>
        <v>4.253333333333333</v>
      </c>
    </row>
    <row r="207" spans="1:37" x14ac:dyDescent="0.3">
      <c r="A207" s="80" t="s">
        <v>363</v>
      </c>
      <c r="B207" s="50" t="s">
        <v>45</v>
      </c>
      <c r="C207" s="50" t="s">
        <v>12</v>
      </c>
      <c r="D207" s="50">
        <v>10</v>
      </c>
      <c r="E207" s="53"/>
      <c r="F207" s="53"/>
      <c r="G207" s="70">
        <v>228</v>
      </c>
      <c r="H207" s="99">
        <f t="shared" si="15"/>
        <v>1</v>
      </c>
      <c r="I207" s="70">
        <v>229</v>
      </c>
      <c r="J207" s="70">
        <v>300</v>
      </c>
      <c r="K207" s="99">
        <f t="shared" si="16"/>
        <v>0</v>
      </c>
      <c r="L207" s="70">
        <v>300</v>
      </c>
      <c r="M207" s="70">
        <v>300</v>
      </c>
      <c r="N207" s="99">
        <f t="shared" si="17"/>
        <v>0</v>
      </c>
      <c r="O207" s="70">
        <v>300</v>
      </c>
      <c r="P207" s="84">
        <v>0.01</v>
      </c>
      <c r="Q207" s="138">
        <v>12</v>
      </c>
      <c r="R207" s="138">
        <v>0</v>
      </c>
      <c r="S207" s="139">
        <v>0</v>
      </c>
      <c r="T207" s="70">
        <v>0</v>
      </c>
      <c r="U207" s="70">
        <v>0</v>
      </c>
      <c r="V207" s="70">
        <v>0</v>
      </c>
      <c r="W207" s="70">
        <v>0</v>
      </c>
      <c r="X207" s="70">
        <v>0</v>
      </c>
      <c r="Y207" s="139">
        <v>0</v>
      </c>
      <c r="Z207" s="70">
        <v>0</v>
      </c>
      <c r="AA207" s="70">
        <v>0</v>
      </c>
      <c r="AB207" s="70">
        <v>31</v>
      </c>
      <c r="AC207" s="70">
        <v>343</v>
      </c>
      <c r="AD207" s="70">
        <v>3</v>
      </c>
      <c r="AE207" s="139">
        <v>0</v>
      </c>
      <c r="AF207" s="70">
        <v>0</v>
      </c>
      <c r="AG207" s="141">
        <v>0</v>
      </c>
      <c r="AH207" s="70">
        <v>0</v>
      </c>
      <c r="AI207" s="142">
        <v>0</v>
      </c>
      <c r="AJ207" s="143">
        <f t="shared" si="18"/>
        <v>52.3</v>
      </c>
      <c r="AK207" s="152">
        <f t="shared" si="19"/>
        <v>4.3583333333333334</v>
      </c>
    </row>
    <row r="208" spans="1:37" x14ac:dyDescent="0.3">
      <c r="A208" s="80" t="s">
        <v>364</v>
      </c>
      <c r="B208" s="50" t="s">
        <v>43</v>
      </c>
      <c r="C208" s="50" t="s">
        <v>13</v>
      </c>
      <c r="D208" s="50">
        <v>11</v>
      </c>
      <c r="E208" s="53"/>
      <c r="F208" s="53"/>
      <c r="G208" s="70">
        <v>221</v>
      </c>
      <c r="H208" s="99">
        <f t="shared" si="15"/>
        <v>13</v>
      </c>
      <c r="I208" s="70">
        <v>234</v>
      </c>
      <c r="J208" s="70">
        <v>300</v>
      </c>
      <c r="K208" s="99">
        <f t="shared" si="16"/>
        <v>0</v>
      </c>
      <c r="L208" s="70">
        <v>300</v>
      </c>
      <c r="M208" s="70">
        <v>140</v>
      </c>
      <c r="N208" s="99">
        <f t="shared" si="17"/>
        <v>160</v>
      </c>
      <c r="O208" s="70">
        <v>300</v>
      </c>
      <c r="P208" s="84">
        <v>0.02</v>
      </c>
      <c r="Q208" s="138">
        <v>14</v>
      </c>
      <c r="R208" s="138">
        <v>12</v>
      </c>
      <c r="S208" s="139">
        <v>0</v>
      </c>
      <c r="T208" s="70">
        <v>0</v>
      </c>
      <c r="U208" s="70">
        <v>0</v>
      </c>
      <c r="V208" s="70">
        <v>0</v>
      </c>
      <c r="W208" s="70">
        <v>0</v>
      </c>
      <c r="X208" s="70">
        <v>0</v>
      </c>
      <c r="Y208" s="139">
        <v>1</v>
      </c>
      <c r="Z208" s="70">
        <v>-2</v>
      </c>
      <c r="AA208" s="70">
        <v>0</v>
      </c>
      <c r="AB208" s="70">
        <v>49</v>
      </c>
      <c r="AC208" s="70">
        <v>524</v>
      </c>
      <c r="AD208" s="70">
        <v>7</v>
      </c>
      <c r="AE208" s="139">
        <v>0</v>
      </c>
      <c r="AF208" s="70">
        <v>0</v>
      </c>
      <c r="AG208" s="141">
        <v>1</v>
      </c>
      <c r="AH208" s="70">
        <v>0</v>
      </c>
      <c r="AI208" s="142">
        <v>0</v>
      </c>
      <c r="AJ208" s="143">
        <f t="shared" si="18"/>
        <v>96.199999999999989</v>
      </c>
      <c r="AK208" s="152">
        <f t="shared" si="19"/>
        <v>6.871428571428571</v>
      </c>
    </row>
    <row r="209" spans="1:37" x14ac:dyDescent="0.3">
      <c r="A209" s="80" t="s">
        <v>365</v>
      </c>
      <c r="B209" s="50" t="s">
        <v>42</v>
      </c>
      <c r="C209" s="50" t="s">
        <v>47</v>
      </c>
      <c r="D209" s="50">
        <v>7</v>
      </c>
      <c r="E209" s="53"/>
      <c r="F209" s="53"/>
      <c r="G209" s="70">
        <v>231</v>
      </c>
      <c r="H209" s="99">
        <f t="shared" si="15"/>
        <v>4</v>
      </c>
      <c r="I209" s="70">
        <v>235</v>
      </c>
      <c r="J209" s="70">
        <v>300</v>
      </c>
      <c r="K209" s="99">
        <f t="shared" si="16"/>
        <v>0</v>
      </c>
      <c r="L209" s="70">
        <v>300</v>
      </c>
      <c r="M209" s="70">
        <v>300</v>
      </c>
      <c r="N209" s="99">
        <f t="shared" si="17"/>
        <v>0</v>
      </c>
      <c r="O209" s="70">
        <v>300</v>
      </c>
      <c r="P209" s="84">
        <v>0.03</v>
      </c>
      <c r="Q209" s="138">
        <v>16</v>
      </c>
      <c r="R209" s="138">
        <v>6</v>
      </c>
      <c r="S209" s="139">
        <v>0</v>
      </c>
      <c r="T209" s="70">
        <v>1</v>
      </c>
      <c r="U209" s="70">
        <v>0</v>
      </c>
      <c r="V209" s="70">
        <v>0</v>
      </c>
      <c r="W209" s="70">
        <v>0</v>
      </c>
      <c r="X209" s="70">
        <v>0</v>
      </c>
      <c r="Y209" s="139">
        <v>150</v>
      </c>
      <c r="Z209" s="70">
        <v>566</v>
      </c>
      <c r="AA209" s="70">
        <v>5</v>
      </c>
      <c r="AB209" s="70">
        <v>15</v>
      </c>
      <c r="AC209" s="70">
        <v>46</v>
      </c>
      <c r="AD209" s="70">
        <v>1</v>
      </c>
      <c r="AE209" s="139">
        <v>162</v>
      </c>
      <c r="AF209" s="70">
        <v>0</v>
      </c>
      <c r="AG209" s="141">
        <v>0</v>
      </c>
      <c r="AH209" s="70">
        <v>1</v>
      </c>
      <c r="AI209" s="142">
        <v>1</v>
      </c>
      <c r="AJ209" s="143">
        <f t="shared" si="18"/>
        <v>95.199999999999989</v>
      </c>
      <c r="AK209" s="152">
        <f t="shared" si="19"/>
        <v>5.9499999999999993</v>
      </c>
    </row>
    <row r="210" spans="1:37" x14ac:dyDescent="0.3">
      <c r="A210" s="80" t="s">
        <v>366</v>
      </c>
      <c r="B210" s="50" t="s">
        <v>43</v>
      </c>
      <c r="C210" s="50" t="s">
        <v>25</v>
      </c>
      <c r="D210" s="50">
        <v>10</v>
      </c>
      <c r="E210" s="53"/>
      <c r="F210" s="53"/>
      <c r="G210" s="70">
        <v>181</v>
      </c>
      <c r="H210" s="99">
        <f t="shared" si="15"/>
        <v>56</v>
      </c>
      <c r="I210" s="70">
        <v>237</v>
      </c>
      <c r="J210" s="70">
        <v>221</v>
      </c>
      <c r="K210" s="99">
        <f t="shared" si="16"/>
        <v>79</v>
      </c>
      <c r="L210" s="70">
        <v>300</v>
      </c>
      <c r="M210" s="70">
        <v>300</v>
      </c>
      <c r="N210" s="99">
        <f t="shared" si="17"/>
        <v>0</v>
      </c>
      <c r="O210" s="70">
        <v>300</v>
      </c>
      <c r="P210" s="84">
        <v>0.09</v>
      </c>
      <c r="Q210" s="138">
        <v>12</v>
      </c>
      <c r="R210" s="138">
        <v>8</v>
      </c>
      <c r="S210" s="139">
        <v>0</v>
      </c>
      <c r="T210" s="70">
        <v>0</v>
      </c>
      <c r="U210" s="70">
        <v>0</v>
      </c>
      <c r="V210" s="70">
        <v>0</v>
      </c>
      <c r="W210" s="70">
        <v>0</v>
      </c>
      <c r="X210" s="70">
        <v>0</v>
      </c>
      <c r="Y210" s="139">
        <v>0</v>
      </c>
      <c r="Z210" s="70">
        <v>0</v>
      </c>
      <c r="AA210" s="70">
        <v>0</v>
      </c>
      <c r="AB210" s="70">
        <v>32</v>
      </c>
      <c r="AC210" s="70">
        <v>466</v>
      </c>
      <c r="AD210" s="70">
        <v>4</v>
      </c>
      <c r="AE210" s="139">
        <v>0</v>
      </c>
      <c r="AF210" s="70">
        <v>0</v>
      </c>
      <c r="AG210" s="141">
        <v>0</v>
      </c>
      <c r="AH210" s="70">
        <v>0</v>
      </c>
      <c r="AI210" s="142">
        <v>0</v>
      </c>
      <c r="AJ210" s="143">
        <f t="shared" si="18"/>
        <v>70.599999999999994</v>
      </c>
      <c r="AK210" s="152">
        <f t="shared" si="19"/>
        <v>5.8833333333333329</v>
      </c>
    </row>
    <row r="211" spans="1:37" x14ac:dyDescent="0.3">
      <c r="A211" s="80" t="s">
        <v>367</v>
      </c>
      <c r="B211" s="50" t="s">
        <v>43</v>
      </c>
      <c r="C211" s="50" t="s">
        <v>37</v>
      </c>
      <c r="D211" s="50">
        <v>11</v>
      </c>
      <c r="E211" s="53"/>
      <c r="F211" s="53"/>
      <c r="G211" s="70">
        <v>233</v>
      </c>
      <c r="H211" s="99">
        <f t="shared" si="15"/>
        <v>5</v>
      </c>
      <c r="I211" s="70">
        <v>238</v>
      </c>
      <c r="J211" s="70">
        <v>300</v>
      </c>
      <c r="K211" s="99">
        <f t="shared" si="16"/>
        <v>0</v>
      </c>
      <c r="L211" s="70">
        <v>300</v>
      </c>
      <c r="M211" s="70">
        <v>300</v>
      </c>
      <c r="N211" s="99">
        <f t="shared" si="17"/>
        <v>0</v>
      </c>
      <c r="O211" s="70">
        <v>300</v>
      </c>
      <c r="P211" s="84">
        <v>0.03</v>
      </c>
      <c r="Q211" s="138">
        <v>11</v>
      </c>
      <c r="R211" s="138">
        <v>11</v>
      </c>
      <c r="S211" s="139">
        <v>0</v>
      </c>
      <c r="T211" s="70">
        <v>0</v>
      </c>
      <c r="U211" s="70">
        <v>0</v>
      </c>
      <c r="V211" s="70">
        <v>0</v>
      </c>
      <c r="W211" s="70">
        <v>0</v>
      </c>
      <c r="X211" s="70">
        <v>0</v>
      </c>
      <c r="Y211" s="139">
        <v>0</v>
      </c>
      <c r="Z211" s="70">
        <v>0</v>
      </c>
      <c r="AA211" s="70">
        <v>0</v>
      </c>
      <c r="AB211" s="70">
        <v>23</v>
      </c>
      <c r="AC211" s="70">
        <v>456</v>
      </c>
      <c r="AD211" s="70">
        <v>1</v>
      </c>
      <c r="AE211" s="139">
        <v>0</v>
      </c>
      <c r="AF211" s="70">
        <v>0</v>
      </c>
      <c r="AG211" s="141">
        <v>0</v>
      </c>
      <c r="AH211" s="70">
        <v>0</v>
      </c>
      <c r="AI211" s="142">
        <v>0</v>
      </c>
      <c r="AJ211" s="143">
        <f t="shared" si="18"/>
        <v>51.6</v>
      </c>
      <c r="AK211" s="152">
        <f t="shared" si="19"/>
        <v>4.6909090909090914</v>
      </c>
    </row>
    <row r="212" spans="1:37" x14ac:dyDescent="0.3">
      <c r="A212" s="80" t="s">
        <v>368</v>
      </c>
      <c r="B212" s="50" t="s">
        <v>42</v>
      </c>
      <c r="C212" s="50" t="s">
        <v>27</v>
      </c>
      <c r="D212" s="50">
        <v>12</v>
      </c>
      <c r="E212" s="53"/>
      <c r="F212" s="53"/>
      <c r="G212" s="70">
        <v>235</v>
      </c>
      <c r="H212" s="99">
        <f t="shared" si="15"/>
        <v>5</v>
      </c>
      <c r="I212" s="70">
        <v>240</v>
      </c>
      <c r="J212" s="70">
        <v>300</v>
      </c>
      <c r="K212" s="99">
        <f t="shared" si="16"/>
        <v>0</v>
      </c>
      <c r="L212" s="70">
        <v>300</v>
      </c>
      <c r="M212" s="70">
        <v>300</v>
      </c>
      <c r="N212" s="99">
        <f t="shared" si="17"/>
        <v>0</v>
      </c>
      <c r="O212" s="70">
        <v>300</v>
      </c>
      <c r="P212" s="84">
        <v>0.03</v>
      </c>
      <c r="Q212" s="138">
        <v>16</v>
      </c>
      <c r="R212" s="138">
        <v>13</v>
      </c>
      <c r="S212" s="139">
        <v>0</v>
      </c>
      <c r="T212" s="70">
        <v>0</v>
      </c>
      <c r="U212" s="70">
        <v>0</v>
      </c>
      <c r="V212" s="70">
        <v>0</v>
      </c>
      <c r="W212" s="70">
        <v>0</v>
      </c>
      <c r="X212" s="70">
        <v>0</v>
      </c>
      <c r="Y212" s="139">
        <v>101</v>
      </c>
      <c r="Z212" s="70">
        <v>361</v>
      </c>
      <c r="AA212" s="70">
        <v>5</v>
      </c>
      <c r="AB212" s="70">
        <v>27</v>
      </c>
      <c r="AC212" s="70">
        <v>184</v>
      </c>
      <c r="AD212" s="70">
        <v>2</v>
      </c>
      <c r="AE212" s="139">
        <v>0</v>
      </c>
      <c r="AF212" s="70">
        <v>0</v>
      </c>
      <c r="AG212" s="141">
        <v>0</v>
      </c>
      <c r="AH212" s="70">
        <v>0</v>
      </c>
      <c r="AI212" s="142">
        <v>0</v>
      </c>
      <c r="AJ212" s="143">
        <f t="shared" si="18"/>
        <v>96.5</v>
      </c>
      <c r="AK212" s="152">
        <f t="shared" si="19"/>
        <v>6.03125</v>
      </c>
    </row>
    <row r="213" spans="1:37" x14ac:dyDescent="0.3">
      <c r="A213" s="80" t="s">
        <v>369</v>
      </c>
      <c r="B213" s="50" t="s">
        <v>42</v>
      </c>
      <c r="C213" s="50" t="s">
        <v>26</v>
      </c>
      <c r="D213" s="50">
        <v>12</v>
      </c>
      <c r="E213" s="53"/>
      <c r="F213" s="53"/>
      <c r="G213" s="70">
        <v>154</v>
      </c>
      <c r="H213" s="99">
        <f t="shared" si="15"/>
        <v>87</v>
      </c>
      <c r="I213" s="70">
        <v>241</v>
      </c>
      <c r="J213" s="70">
        <v>146</v>
      </c>
      <c r="K213" s="99">
        <f t="shared" si="16"/>
        <v>154</v>
      </c>
      <c r="L213" s="70">
        <v>300</v>
      </c>
      <c r="M213" s="70">
        <v>159</v>
      </c>
      <c r="N213" s="99">
        <f t="shared" si="17"/>
        <v>141</v>
      </c>
      <c r="O213" s="70">
        <v>300</v>
      </c>
      <c r="P213" s="84">
        <v>0.23</v>
      </c>
      <c r="Q213" s="138">
        <v>16</v>
      </c>
      <c r="R213" s="138">
        <v>7</v>
      </c>
      <c r="S213" s="139">
        <v>0</v>
      </c>
      <c r="T213" s="70">
        <v>0</v>
      </c>
      <c r="U213" s="70">
        <v>0</v>
      </c>
      <c r="V213" s="70">
        <v>0</v>
      </c>
      <c r="W213" s="70">
        <v>0</v>
      </c>
      <c r="X213" s="70">
        <v>0</v>
      </c>
      <c r="Y213" s="139">
        <v>153</v>
      </c>
      <c r="Z213" s="70">
        <v>772</v>
      </c>
      <c r="AA213" s="70">
        <v>7</v>
      </c>
      <c r="AB213" s="70">
        <v>2</v>
      </c>
      <c r="AC213" s="70">
        <v>38</v>
      </c>
      <c r="AD213" s="70">
        <v>0</v>
      </c>
      <c r="AE213" s="139">
        <v>494</v>
      </c>
      <c r="AF213" s="70">
        <v>0</v>
      </c>
      <c r="AG213" s="141">
        <v>0</v>
      </c>
      <c r="AH213" s="70">
        <v>3</v>
      </c>
      <c r="AI213" s="142">
        <v>2</v>
      </c>
      <c r="AJ213" s="143">
        <f t="shared" si="18"/>
        <v>119</v>
      </c>
      <c r="AK213" s="152">
        <f t="shared" si="19"/>
        <v>7.4375</v>
      </c>
    </row>
    <row r="214" spans="1:37" x14ac:dyDescent="0.3">
      <c r="A214" s="80" t="s">
        <v>370</v>
      </c>
      <c r="B214" s="50" t="s">
        <v>42</v>
      </c>
      <c r="C214" s="50" t="s">
        <v>46</v>
      </c>
      <c r="D214" s="50">
        <v>4</v>
      </c>
      <c r="E214" s="53"/>
      <c r="F214" s="53"/>
      <c r="G214" s="70">
        <v>237</v>
      </c>
      <c r="H214" s="99">
        <f t="shared" si="15"/>
        <v>5</v>
      </c>
      <c r="I214" s="70">
        <v>242</v>
      </c>
      <c r="J214" s="70">
        <v>300</v>
      </c>
      <c r="K214" s="99">
        <f t="shared" si="16"/>
        <v>0</v>
      </c>
      <c r="L214" s="70">
        <v>300</v>
      </c>
      <c r="M214" s="70">
        <v>300</v>
      </c>
      <c r="N214" s="99">
        <f t="shared" si="17"/>
        <v>0</v>
      </c>
      <c r="O214" s="70">
        <v>300</v>
      </c>
      <c r="P214" s="84">
        <v>0.01</v>
      </c>
      <c r="Q214" s="138">
        <v>12</v>
      </c>
      <c r="R214" s="138">
        <v>6</v>
      </c>
      <c r="S214" s="139">
        <v>0</v>
      </c>
      <c r="T214" s="70">
        <v>0</v>
      </c>
      <c r="U214" s="70">
        <v>0</v>
      </c>
      <c r="V214" s="70">
        <v>0</v>
      </c>
      <c r="W214" s="70">
        <v>0</v>
      </c>
      <c r="X214" s="70">
        <v>0</v>
      </c>
      <c r="Y214" s="139">
        <v>138</v>
      </c>
      <c r="Z214" s="70">
        <v>377</v>
      </c>
      <c r="AA214" s="70">
        <v>2</v>
      </c>
      <c r="AB214" s="70">
        <v>8</v>
      </c>
      <c r="AC214" s="70">
        <v>20</v>
      </c>
      <c r="AD214" s="70">
        <v>0</v>
      </c>
      <c r="AE214" s="139">
        <v>0</v>
      </c>
      <c r="AF214" s="70">
        <v>0</v>
      </c>
      <c r="AG214" s="141">
        <v>0</v>
      </c>
      <c r="AH214" s="70">
        <v>1</v>
      </c>
      <c r="AI214" s="142">
        <v>1</v>
      </c>
      <c r="AJ214" s="143">
        <f t="shared" si="18"/>
        <v>49.7</v>
      </c>
      <c r="AK214" s="152">
        <f t="shared" si="19"/>
        <v>4.1416666666666666</v>
      </c>
    </row>
    <row r="215" spans="1:37" x14ac:dyDescent="0.3">
      <c r="A215" s="80" t="s">
        <v>371</v>
      </c>
      <c r="B215" s="50" t="s">
        <v>42</v>
      </c>
      <c r="C215" s="50" t="s">
        <v>15</v>
      </c>
      <c r="D215" s="50">
        <v>9</v>
      </c>
      <c r="E215" s="53"/>
      <c r="F215" s="53"/>
      <c r="G215" s="70">
        <v>238</v>
      </c>
      <c r="H215" s="99">
        <f t="shared" si="15"/>
        <v>5</v>
      </c>
      <c r="I215" s="70">
        <v>243</v>
      </c>
      <c r="J215" s="70">
        <v>300</v>
      </c>
      <c r="K215" s="99">
        <f t="shared" si="16"/>
        <v>0</v>
      </c>
      <c r="L215" s="70">
        <v>300</v>
      </c>
      <c r="M215" s="70">
        <v>300</v>
      </c>
      <c r="N215" s="99">
        <f t="shared" si="17"/>
        <v>0</v>
      </c>
      <c r="O215" s="70">
        <v>300</v>
      </c>
      <c r="P215" s="84">
        <v>0.05</v>
      </c>
      <c r="Q215" s="138">
        <v>15</v>
      </c>
      <c r="R215" s="138">
        <v>4</v>
      </c>
      <c r="S215" s="139">
        <v>0</v>
      </c>
      <c r="T215" s="70">
        <v>0</v>
      </c>
      <c r="U215" s="70">
        <v>0</v>
      </c>
      <c r="V215" s="70">
        <v>0</v>
      </c>
      <c r="W215" s="70">
        <v>0</v>
      </c>
      <c r="X215" s="70">
        <v>0</v>
      </c>
      <c r="Y215" s="139">
        <v>96</v>
      </c>
      <c r="Z215" s="70">
        <v>332</v>
      </c>
      <c r="AA215" s="70">
        <v>2</v>
      </c>
      <c r="AB215" s="70">
        <v>52</v>
      </c>
      <c r="AC215" s="70">
        <v>341</v>
      </c>
      <c r="AD215" s="70">
        <v>2</v>
      </c>
      <c r="AE215" s="139">
        <v>575</v>
      </c>
      <c r="AF215" s="70">
        <v>0</v>
      </c>
      <c r="AG215" s="141">
        <v>0</v>
      </c>
      <c r="AH215" s="70">
        <v>1</v>
      </c>
      <c r="AI215" s="142">
        <v>1</v>
      </c>
      <c r="AJ215" s="143">
        <f t="shared" si="18"/>
        <v>89.300000000000011</v>
      </c>
      <c r="AK215" s="152">
        <f t="shared" si="19"/>
        <v>5.953333333333334</v>
      </c>
    </row>
    <row r="216" spans="1:37" x14ac:dyDescent="0.3">
      <c r="A216" s="80" t="s">
        <v>372</v>
      </c>
      <c r="B216" s="50" t="s">
        <v>45</v>
      </c>
      <c r="C216" s="50" t="s">
        <v>34</v>
      </c>
      <c r="D216" s="50">
        <v>6</v>
      </c>
      <c r="E216" s="53"/>
      <c r="F216" s="53"/>
      <c r="G216" s="70">
        <v>243</v>
      </c>
      <c r="H216" s="99">
        <f t="shared" si="15"/>
        <v>3</v>
      </c>
      <c r="I216" s="70">
        <v>246</v>
      </c>
      <c r="J216" s="70">
        <v>300</v>
      </c>
      <c r="K216" s="99">
        <f t="shared" si="16"/>
        <v>0</v>
      </c>
      <c r="L216" s="70">
        <v>300</v>
      </c>
      <c r="M216" s="70">
        <v>300</v>
      </c>
      <c r="N216" s="99">
        <f t="shared" si="17"/>
        <v>0</v>
      </c>
      <c r="O216" s="70">
        <v>300</v>
      </c>
      <c r="P216" s="84">
        <v>0.01</v>
      </c>
      <c r="Q216" s="138">
        <v>9</v>
      </c>
      <c r="R216" s="138">
        <v>9</v>
      </c>
      <c r="S216" s="139">
        <v>0</v>
      </c>
      <c r="T216" s="70">
        <v>0</v>
      </c>
      <c r="U216" s="70">
        <v>0</v>
      </c>
      <c r="V216" s="70">
        <v>0</v>
      </c>
      <c r="W216" s="70">
        <v>0</v>
      </c>
      <c r="X216" s="70">
        <v>0</v>
      </c>
      <c r="Y216" s="139">
        <v>0</v>
      </c>
      <c r="Z216" s="70">
        <v>0</v>
      </c>
      <c r="AA216" s="70">
        <v>0</v>
      </c>
      <c r="AB216" s="70">
        <v>23</v>
      </c>
      <c r="AC216" s="70">
        <v>200</v>
      </c>
      <c r="AD216" s="70">
        <v>3</v>
      </c>
      <c r="AE216" s="139">
        <v>0</v>
      </c>
      <c r="AF216" s="70">
        <v>0</v>
      </c>
      <c r="AG216" s="141">
        <v>0</v>
      </c>
      <c r="AH216" s="70">
        <v>0</v>
      </c>
      <c r="AI216" s="142">
        <v>0</v>
      </c>
      <c r="AJ216" s="143">
        <f t="shared" si="18"/>
        <v>38</v>
      </c>
      <c r="AK216" s="152">
        <f t="shared" si="19"/>
        <v>4.2222222222222223</v>
      </c>
    </row>
    <row r="217" spans="1:37" x14ac:dyDescent="0.3">
      <c r="A217" s="80" t="s">
        <v>373</v>
      </c>
      <c r="B217" s="50" t="s">
        <v>44</v>
      </c>
      <c r="C217" s="50" t="s">
        <v>18</v>
      </c>
      <c r="D217" s="50">
        <v>9</v>
      </c>
      <c r="E217" s="53" t="s">
        <v>431</v>
      </c>
      <c r="F217" s="53"/>
      <c r="G217" s="70">
        <v>262</v>
      </c>
      <c r="H217" s="99">
        <f t="shared" si="15"/>
        <v>-14</v>
      </c>
      <c r="I217" s="70">
        <v>248</v>
      </c>
      <c r="J217" s="70">
        <v>300</v>
      </c>
      <c r="K217" s="99">
        <f t="shared" si="16"/>
        <v>0</v>
      </c>
      <c r="L217" s="70">
        <v>300</v>
      </c>
      <c r="M217" s="70">
        <v>165</v>
      </c>
      <c r="N217" s="99">
        <f t="shared" si="17"/>
        <v>135</v>
      </c>
      <c r="O217" s="70">
        <v>300</v>
      </c>
      <c r="P217" s="84">
        <v>7.0000000000000007E-2</v>
      </c>
      <c r="Q217" s="138">
        <v>7</v>
      </c>
      <c r="R217" s="138">
        <v>7</v>
      </c>
      <c r="S217" s="139">
        <v>111</v>
      </c>
      <c r="T217" s="70">
        <v>72</v>
      </c>
      <c r="U217" s="70">
        <v>1256</v>
      </c>
      <c r="V217" s="70">
        <v>8</v>
      </c>
      <c r="W217" s="70">
        <v>4</v>
      </c>
      <c r="X217" s="70">
        <v>16</v>
      </c>
      <c r="Y217" s="139">
        <v>24</v>
      </c>
      <c r="Z217" s="70">
        <v>155</v>
      </c>
      <c r="AA217" s="70">
        <v>2</v>
      </c>
      <c r="AB217" s="70">
        <v>0</v>
      </c>
      <c r="AC217" s="70">
        <v>0</v>
      </c>
      <c r="AD217" s="70">
        <v>0</v>
      </c>
      <c r="AE217" s="139">
        <v>0</v>
      </c>
      <c r="AF217" s="70">
        <v>0</v>
      </c>
      <c r="AG217" s="141">
        <v>0</v>
      </c>
      <c r="AH217" s="70">
        <v>3</v>
      </c>
      <c r="AI217" s="142">
        <v>1</v>
      </c>
      <c r="AJ217" s="143">
        <f t="shared" si="18"/>
        <v>103.74000000000001</v>
      </c>
      <c r="AK217" s="152">
        <f t="shared" si="19"/>
        <v>14.820000000000002</v>
      </c>
    </row>
    <row r="218" spans="1:37" x14ac:dyDescent="0.3">
      <c r="A218" s="80" t="s">
        <v>374</v>
      </c>
      <c r="B218" s="50" t="s">
        <v>43</v>
      </c>
      <c r="C218" s="50" t="s">
        <v>40</v>
      </c>
      <c r="D218" s="50">
        <v>10</v>
      </c>
      <c r="E218" s="53"/>
      <c r="F218" s="53"/>
      <c r="G218" s="70">
        <v>245</v>
      </c>
      <c r="H218" s="99">
        <f t="shared" si="15"/>
        <v>4</v>
      </c>
      <c r="I218" s="70">
        <v>249</v>
      </c>
      <c r="J218" s="70">
        <v>300</v>
      </c>
      <c r="K218" s="99">
        <f t="shared" si="16"/>
        <v>0</v>
      </c>
      <c r="L218" s="70">
        <v>300</v>
      </c>
      <c r="M218" s="70">
        <v>300</v>
      </c>
      <c r="N218" s="99">
        <f t="shared" si="17"/>
        <v>0</v>
      </c>
      <c r="O218" s="70">
        <v>300</v>
      </c>
      <c r="P218" s="84">
        <v>0.01</v>
      </c>
      <c r="Q218" s="138">
        <v>10</v>
      </c>
      <c r="R218" s="138">
        <v>7</v>
      </c>
      <c r="S218" s="139">
        <v>0</v>
      </c>
      <c r="T218" s="70">
        <v>0</v>
      </c>
      <c r="U218" s="70">
        <v>0</v>
      </c>
      <c r="V218" s="70">
        <v>0</v>
      </c>
      <c r="W218" s="70">
        <v>0</v>
      </c>
      <c r="X218" s="70">
        <v>0</v>
      </c>
      <c r="Y218" s="139">
        <v>0</v>
      </c>
      <c r="Z218" s="70">
        <v>0</v>
      </c>
      <c r="AA218" s="70">
        <v>0</v>
      </c>
      <c r="AB218" s="70">
        <v>30</v>
      </c>
      <c r="AC218" s="70">
        <v>375</v>
      </c>
      <c r="AD218" s="70">
        <v>3</v>
      </c>
      <c r="AE218" s="139">
        <v>0</v>
      </c>
      <c r="AF218" s="70">
        <v>0</v>
      </c>
      <c r="AG218" s="141">
        <v>0</v>
      </c>
      <c r="AH218" s="70">
        <v>0</v>
      </c>
      <c r="AI218" s="142">
        <v>0</v>
      </c>
      <c r="AJ218" s="143">
        <f t="shared" si="18"/>
        <v>55.5</v>
      </c>
      <c r="AK218" s="152">
        <f t="shared" si="19"/>
        <v>5.55</v>
      </c>
    </row>
    <row r="219" spans="1:37" x14ac:dyDescent="0.3">
      <c r="A219" s="80" t="s">
        <v>375</v>
      </c>
      <c r="B219" s="50" t="s">
        <v>43</v>
      </c>
      <c r="C219" s="50" t="s">
        <v>39</v>
      </c>
      <c r="D219" s="50">
        <v>4</v>
      </c>
      <c r="E219" s="53" t="s">
        <v>431</v>
      </c>
      <c r="F219" s="53"/>
      <c r="G219" s="70">
        <v>248</v>
      </c>
      <c r="H219" s="99">
        <f t="shared" si="15"/>
        <v>2</v>
      </c>
      <c r="I219" s="70">
        <v>250</v>
      </c>
      <c r="J219" s="70">
        <v>300</v>
      </c>
      <c r="K219" s="99">
        <f t="shared" si="16"/>
        <v>0</v>
      </c>
      <c r="L219" s="70">
        <v>300</v>
      </c>
      <c r="M219" s="70">
        <v>300</v>
      </c>
      <c r="N219" s="99">
        <f t="shared" si="17"/>
        <v>0</v>
      </c>
      <c r="O219" s="70">
        <v>300</v>
      </c>
      <c r="P219" s="84">
        <v>0.02</v>
      </c>
      <c r="Q219" s="138">
        <v>8</v>
      </c>
      <c r="R219" s="138">
        <v>6</v>
      </c>
      <c r="S219" s="139">
        <v>0</v>
      </c>
      <c r="T219" s="70">
        <v>0</v>
      </c>
      <c r="U219" s="70">
        <v>0</v>
      </c>
      <c r="V219" s="70">
        <v>0</v>
      </c>
      <c r="W219" s="70">
        <v>0</v>
      </c>
      <c r="X219" s="70">
        <v>0</v>
      </c>
      <c r="Y219" s="139">
        <v>0</v>
      </c>
      <c r="Z219" s="70">
        <v>0</v>
      </c>
      <c r="AA219" s="70">
        <v>0</v>
      </c>
      <c r="AB219" s="70">
        <v>15</v>
      </c>
      <c r="AC219" s="70">
        <v>231</v>
      </c>
      <c r="AD219" s="70">
        <v>3</v>
      </c>
      <c r="AE219" s="139">
        <v>0</v>
      </c>
      <c r="AF219" s="70">
        <v>0</v>
      </c>
      <c r="AG219" s="141">
        <v>0</v>
      </c>
      <c r="AH219" s="70">
        <v>1</v>
      </c>
      <c r="AI219" s="142">
        <v>1</v>
      </c>
      <c r="AJ219" s="143">
        <f t="shared" si="18"/>
        <v>39.1</v>
      </c>
      <c r="AK219" s="152">
        <f t="shared" si="19"/>
        <v>4.8875000000000002</v>
      </c>
    </row>
    <row r="220" spans="1:37" x14ac:dyDescent="0.3">
      <c r="A220" s="80" t="s">
        <v>376</v>
      </c>
      <c r="B220" s="50" t="s">
        <v>45</v>
      </c>
      <c r="C220" s="50" t="s">
        <v>24</v>
      </c>
      <c r="D220" s="50">
        <v>11</v>
      </c>
      <c r="E220" s="53"/>
      <c r="F220" s="53"/>
      <c r="G220" s="70">
        <v>251</v>
      </c>
      <c r="H220" s="99">
        <f t="shared" si="15"/>
        <v>2</v>
      </c>
      <c r="I220" s="70">
        <v>253</v>
      </c>
      <c r="J220" s="70">
        <v>300</v>
      </c>
      <c r="K220" s="99">
        <f t="shared" si="16"/>
        <v>0</v>
      </c>
      <c r="L220" s="70">
        <v>300</v>
      </c>
      <c r="M220" s="70">
        <v>300</v>
      </c>
      <c r="N220" s="99">
        <f t="shared" si="17"/>
        <v>0</v>
      </c>
      <c r="O220" s="70">
        <v>300</v>
      </c>
      <c r="P220" s="84">
        <v>0.01</v>
      </c>
      <c r="Q220" s="138">
        <v>12</v>
      </c>
      <c r="R220" s="138">
        <v>3</v>
      </c>
      <c r="S220" s="139">
        <v>0</v>
      </c>
      <c r="T220" s="70">
        <v>0</v>
      </c>
      <c r="U220" s="70">
        <v>0</v>
      </c>
      <c r="V220" s="70">
        <v>0</v>
      </c>
      <c r="W220" s="70">
        <v>0</v>
      </c>
      <c r="X220" s="70">
        <v>0</v>
      </c>
      <c r="Y220" s="139">
        <v>0</v>
      </c>
      <c r="Z220" s="70">
        <v>0</v>
      </c>
      <c r="AA220" s="70">
        <v>0</v>
      </c>
      <c r="AB220" s="70">
        <v>31</v>
      </c>
      <c r="AC220" s="70">
        <v>388</v>
      </c>
      <c r="AD220" s="70">
        <v>2</v>
      </c>
      <c r="AE220" s="139">
        <v>0</v>
      </c>
      <c r="AF220" s="70">
        <v>0</v>
      </c>
      <c r="AG220" s="141">
        <v>0</v>
      </c>
      <c r="AH220" s="70">
        <v>0</v>
      </c>
      <c r="AI220" s="142">
        <v>0</v>
      </c>
      <c r="AJ220" s="143">
        <f t="shared" si="18"/>
        <v>50.8</v>
      </c>
      <c r="AK220" s="152">
        <f t="shared" si="19"/>
        <v>4.2333333333333334</v>
      </c>
    </row>
    <row r="221" spans="1:37" x14ac:dyDescent="0.3">
      <c r="A221" s="80" t="s">
        <v>377</v>
      </c>
      <c r="B221" s="50" t="s">
        <v>42</v>
      </c>
      <c r="C221" s="50" t="s">
        <v>36</v>
      </c>
      <c r="D221" s="50">
        <v>8</v>
      </c>
      <c r="E221" s="53"/>
      <c r="F221" s="53"/>
      <c r="G221" s="70">
        <v>249</v>
      </c>
      <c r="H221" s="99">
        <f t="shared" si="15"/>
        <v>5</v>
      </c>
      <c r="I221" s="70">
        <v>254</v>
      </c>
      <c r="J221" s="70">
        <v>300</v>
      </c>
      <c r="K221" s="99">
        <f t="shared" si="16"/>
        <v>0</v>
      </c>
      <c r="L221" s="70">
        <v>300</v>
      </c>
      <c r="M221" s="70">
        <v>300</v>
      </c>
      <c r="N221" s="99">
        <f t="shared" si="17"/>
        <v>0</v>
      </c>
      <c r="O221" s="70">
        <v>300</v>
      </c>
      <c r="P221" s="84">
        <v>0.01</v>
      </c>
      <c r="Q221" s="138">
        <v>7</v>
      </c>
      <c r="R221" s="138">
        <v>1</v>
      </c>
      <c r="S221" s="139">
        <v>0</v>
      </c>
      <c r="T221" s="70">
        <v>0</v>
      </c>
      <c r="U221" s="70">
        <v>0</v>
      </c>
      <c r="V221" s="70">
        <v>0</v>
      </c>
      <c r="W221" s="70">
        <v>0</v>
      </c>
      <c r="X221" s="70">
        <v>0</v>
      </c>
      <c r="Y221" s="139">
        <v>73</v>
      </c>
      <c r="Z221" s="70">
        <v>247</v>
      </c>
      <c r="AA221" s="70">
        <v>2</v>
      </c>
      <c r="AB221" s="70">
        <v>13</v>
      </c>
      <c r="AC221" s="70">
        <v>96</v>
      </c>
      <c r="AD221" s="70">
        <v>0</v>
      </c>
      <c r="AE221" s="139">
        <v>0</v>
      </c>
      <c r="AF221" s="70">
        <v>0</v>
      </c>
      <c r="AG221" s="141">
        <v>0</v>
      </c>
      <c r="AH221" s="70">
        <v>2</v>
      </c>
      <c r="AI221" s="142">
        <v>1</v>
      </c>
      <c r="AJ221" s="143">
        <f t="shared" si="18"/>
        <v>44.300000000000004</v>
      </c>
      <c r="AK221" s="152">
        <f t="shared" si="19"/>
        <v>6.3285714285714292</v>
      </c>
    </row>
    <row r="222" spans="1:37" x14ac:dyDescent="0.3">
      <c r="A222" s="80" t="s">
        <v>378</v>
      </c>
      <c r="B222" s="50" t="s">
        <v>45</v>
      </c>
      <c r="C222" s="50" t="s">
        <v>28</v>
      </c>
      <c r="D222" s="50">
        <v>9</v>
      </c>
      <c r="E222" s="53"/>
      <c r="F222" s="53"/>
      <c r="G222" s="70">
        <v>258</v>
      </c>
      <c r="H222" s="99">
        <f t="shared" si="15"/>
        <v>-1</v>
      </c>
      <c r="I222" s="70">
        <v>257</v>
      </c>
      <c r="J222" s="70">
        <v>300</v>
      </c>
      <c r="K222" s="99">
        <f t="shared" si="16"/>
        <v>0</v>
      </c>
      <c r="L222" s="70">
        <v>300</v>
      </c>
      <c r="M222" s="70">
        <v>300</v>
      </c>
      <c r="N222" s="99">
        <f t="shared" si="17"/>
        <v>0</v>
      </c>
      <c r="O222" s="70">
        <v>300</v>
      </c>
      <c r="P222" s="84">
        <v>0.02</v>
      </c>
      <c r="Q222" s="138">
        <v>14</v>
      </c>
      <c r="R222" s="138">
        <v>14</v>
      </c>
      <c r="S222" s="139">
        <v>0</v>
      </c>
      <c r="T222" s="70">
        <v>0</v>
      </c>
      <c r="U222" s="70">
        <v>0</v>
      </c>
      <c r="V222" s="70">
        <v>0</v>
      </c>
      <c r="W222" s="70">
        <v>0</v>
      </c>
      <c r="X222" s="70">
        <v>0</v>
      </c>
      <c r="Y222" s="139">
        <v>0</v>
      </c>
      <c r="Z222" s="70">
        <v>0</v>
      </c>
      <c r="AA222" s="70">
        <v>0</v>
      </c>
      <c r="AB222" s="70">
        <v>41</v>
      </c>
      <c r="AC222" s="70">
        <v>416</v>
      </c>
      <c r="AD222" s="70">
        <v>2</v>
      </c>
      <c r="AE222" s="139">
        <v>0</v>
      </c>
      <c r="AF222" s="70">
        <v>0</v>
      </c>
      <c r="AG222" s="141">
        <v>0</v>
      </c>
      <c r="AH222" s="70">
        <v>1</v>
      </c>
      <c r="AI222" s="142">
        <v>1</v>
      </c>
      <c r="AJ222" s="143">
        <f t="shared" si="18"/>
        <v>51.6</v>
      </c>
      <c r="AK222" s="152">
        <f t="shared" si="19"/>
        <v>3.6857142857142859</v>
      </c>
    </row>
    <row r="223" spans="1:37" x14ac:dyDescent="0.3">
      <c r="A223" s="80" t="s">
        <v>199</v>
      </c>
      <c r="B223" s="50" t="s">
        <v>42</v>
      </c>
      <c r="C223" s="50" t="s">
        <v>32</v>
      </c>
      <c r="D223" s="50">
        <v>5</v>
      </c>
      <c r="E223" s="53"/>
      <c r="F223" s="53"/>
      <c r="G223" s="70">
        <v>259</v>
      </c>
      <c r="H223" s="99">
        <f t="shared" si="15"/>
        <v>2</v>
      </c>
      <c r="I223" s="70">
        <v>261</v>
      </c>
      <c r="J223" s="70">
        <v>300</v>
      </c>
      <c r="K223" s="99">
        <f t="shared" si="16"/>
        <v>0</v>
      </c>
      <c r="L223" s="70">
        <v>300</v>
      </c>
      <c r="M223" s="70">
        <v>300</v>
      </c>
      <c r="N223" s="99">
        <f t="shared" si="17"/>
        <v>0</v>
      </c>
      <c r="O223" s="70">
        <v>300</v>
      </c>
      <c r="P223" s="84">
        <v>0.01</v>
      </c>
      <c r="Q223" s="138">
        <v>15</v>
      </c>
      <c r="R223" s="138">
        <v>1</v>
      </c>
      <c r="S223" s="139">
        <v>0</v>
      </c>
      <c r="T223" s="70">
        <v>0</v>
      </c>
      <c r="U223" s="70">
        <v>0</v>
      </c>
      <c r="V223" s="70">
        <v>0</v>
      </c>
      <c r="W223" s="70">
        <v>0</v>
      </c>
      <c r="X223" s="70">
        <v>0</v>
      </c>
      <c r="Y223" s="139">
        <v>109</v>
      </c>
      <c r="Z223" s="70">
        <v>406</v>
      </c>
      <c r="AA223" s="70">
        <v>4</v>
      </c>
      <c r="AB223" s="70">
        <v>15</v>
      </c>
      <c r="AC223" s="70">
        <v>63</v>
      </c>
      <c r="AD223" s="70">
        <v>2</v>
      </c>
      <c r="AE223" s="139">
        <v>0</v>
      </c>
      <c r="AF223" s="70">
        <v>0</v>
      </c>
      <c r="AG223" s="141">
        <v>0</v>
      </c>
      <c r="AH223" s="70">
        <v>0</v>
      </c>
      <c r="AI223" s="142">
        <v>0</v>
      </c>
      <c r="AJ223" s="143">
        <f t="shared" si="18"/>
        <v>82.899999999999991</v>
      </c>
      <c r="AK223" s="152">
        <f t="shared" si="19"/>
        <v>5.5266666666666664</v>
      </c>
    </row>
    <row r="224" spans="1:37" x14ac:dyDescent="0.3">
      <c r="A224" s="80" t="s">
        <v>379</v>
      </c>
      <c r="B224" s="50" t="s">
        <v>45</v>
      </c>
      <c r="C224" s="50" t="s">
        <v>29</v>
      </c>
      <c r="D224" s="50">
        <v>4</v>
      </c>
      <c r="E224" s="53"/>
      <c r="F224" s="53"/>
      <c r="G224" s="70">
        <v>270</v>
      </c>
      <c r="H224" s="99">
        <f t="shared" si="15"/>
        <v>0</v>
      </c>
      <c r="I224" s="70">
        <v>270</v>
      </c>
      <c r="J224" s="70">
        <v>300</v>
      </c>
      <c r="K224" s="99">
        <f t="shared" si="16"/>
        <v>0</v>
      </c>
      <c r="L224" s="70">
        <v>300</v>
      </c>
      <c r="M224" s="70">
        <v>300</v>
      </c>
      <c r="N224" s="99">
        <f t="shared" si="17"/>
        <v>0</v>
      </c>
      <c r="O224" s="70">
        <v>300</v>
      </c>
      <c r="P224" s="84">
        <v>0.01</v>
      </c>
      <c r="Q224" s="138">
        <v>15</v>
      </c>
      <c r="R224" s="138">
        <v>13</v>
      </c>
      <c r="S224" s="139">
        <v>0</v>
      </c>
      <c r="T224" s="70">
        <v>0</v>
      </c>
      <c r="U224" s="70">
        <v>0</v>
      </c>
      <c r="V224" s="70">
        <v>0</v>
      </c>
      <c r="W224" s="70">
        <v>0</v>
      </c>
      <c r="X224" s="70">
        <v>0</v>
      </c>
      <c r="Y224" s="139">
        <v>0</v>
      </c>
      <c r="Z224" s="70">
        <v>0</v>
      </c>
      <c r="AA224" s="70">
        <v>0</v>
      </c>
      <c r="AB224" s="70">
        <v>32</v>
      </c>
      <c r="AC224" s="70">
        <v>258</v>
      </c>
      <c r="AD224" s="70">
        <v>4</v>
      </c>
      <c r="AE224" s="139">
        <v>0</v>
      </c>
      <c r="AF224" s="70">
        <v>0</v>
      </c>
      <c r="AG224" s="141">
        <v>0</v>
      </c>
      <c r="AH224" s="70">
        <v>0</v>
      </c>
      <c r="AI224" s="142">
        <v>0</v>
      </c>
      <c r="AJ224" s="143">
        <f t="shared" si="18"/>
        <v>49.8</v>
      </c>
      <c r="AK224" s="152">
        <f t="shared" si="19"/>
        <v>3.32</v>
      </c>
    </row>
    <row r="225" spans="1:37" x14ac:dyDescent="0.3">
      <c r="A225" s="80" t="s">
        <v>207</v>
      </c>
      <c r="B225" s="50" t="s">
        <v>43</v>
      </c>
      <c r="C225" s="50" t="s">
        <v>13</v>
      </c>
      <c r="D225" s="50">
        <v>11</v>
      </c>
      <c r="E225" s="53"/>
      <c r="F225" s="53"/>
      <c r="G225" s="70">
        <v>271</v>
      </c>
      <c r="H225" s="99">
        <f t="shared" si="15"/>
        <v>2</v>
      </c>
      <c r="I225" s="70">
        <v>273</v>
      </c>
      <c r="J225" s="70">
        <v>300</v>
      </c>
      <c r="K225" s="99">
        <f t="shared" si="16"/>
        <v>0</v>
      </c>
      <c r="L225" s="70">
        <v>300</v>
      </c>
      <c r="M225" s="70">
        <v>300</v>
      </c>
      <c r="N225" s="99">
        <f t="shared" si="17"/>
        <v>0</v>
      </c>
      <c r="O225" s="70">
        <v>300</v>
      </c>
      <c r="P225" s="84">
        <v>0.04</v>
      </c>
      <c r="Q225" s="138">
        <v>12</v>
      </c>
      <c r="R225" s="138">
        <v>9</v>
      </c>
      <c r="S225" s="139">
        <v>0</v>
      </c>
      <c r="T225" s="70">
        <v>0</v>
      </c>
      <c r="U225" s="70">
        <v>0</v>
      </c>
      <c r="V225" s="70">
        <v>0</v>
      </c>
      <c r="W225" s="70">
        <v>0</v>
      </c>
      <c r="X225" s="70">
        <v>0</v>
      </c>
      <c r="Y225" s="139">
        <v>2</v>
      </c>
      <c r="Z225" s="70">
        <v>0</v>
      </c>
      <c r="AA225" s="70">
        <v>0</v>
      </c>
      <c r="AB225" s="70">
        <v>37</v>
      </c>
      <c r="AC225" s="70">
        <v>455</v>
      </c>
      <c r="AD225" s="70">
        <v>2</v>
      </c>
      <c r="AE225" s="139">
        <v>1129</v>
      </c>
      <c r="AF225" s="70">
        <v>1</v>
      </c>
      <c r="AG225" s="141">
        <v>0</v>
      </c>
      <c r="AH225" s="70">
        <v>0</v>
      </c>
      <c r="AI225" s="142">
        <v>0</v>
      </c>
      <c r="AJ225" s="143">
        <f t="shared" si="18"/>
        <v>63.5</v>
      </c>
      <c r="AK225" s="152">
        <f t="shared" si="19"/>
        <v>5.291666666666667</v>
      </c>
    </row>
    <row r="226" spans="1:37" x14ac:dyDescent="0.3">
      <c r="A226" s="80" t="s">
        <v>380</v>
      </c>
      <c r="B226" s="50" t="s">
        <v>45</v>
      </c>
      <c r="C226" s="50" t="s">
        <v>16</v>
      </c>
      <c r="D226" s="50">
        <v>4</v>
      </c>
      <c r="E226" s="53"/>
      <c r="F226" s="53"/>
      <c r="G226" s="70">
        <v>279</v>
      </c>
      <c r="H226" s="99">
        <f t="shared" si="15"/>
        <v>-4</v>
      </c>
      <c r="I226" s="70">
        <v>275</v>
      </c>
      <c r="J226" s="70">
        <v>300</v>
      </c>
      <c r="K226" s="99">
        <f t="shared" si="16"/>
        <v>0</v>
      </c>
      <c r="L226" s="70">
        <v>300</v>
      </c>
      <c r="M226" s="70">
        <v>300</v>
      </c>
      <c r="N226" s="99">
        <f t="shared" si="17"/>
        <v>0</v>
      </c>
      <c r="O226" s="70">
        <v>300</v>
      </c>
      <c r="P226" s="84">
        <v>0.01</v>
      </c>
      <c r="Q226" s="138">
        <v>13</v>
      </c>
      <c r="R226" s="138">
        <v>10</v>
      </c>
      <c r="S226" s="139">
        <v>0</v>
      </c>
      <c r="T226" s="70">
        <v>0</v>
      </c>
      <c r="U226" s="70">
        <v>0</v>
      </c>
      <c r="V226" s="70">
        <v>0</v>
      </c>
      <c r="W226" s="70">
        <v>0</v>
      </c>
      <c r="X226" s="70">
        <v>0</v>
      </c>
      <c r="Y226" s="139">
        <v>0</v>
      </c>
      <c r="Z226" s="70">
        <v>0</v>
      </c>
      <c r="AA226" s="70">
        <v>0</v>
      </c>
      <c r="AB226" s="70">
        <v>39</v>
      </c>
      <c r="AC226" s="70">
        <v>454</v>
      </c>
      <c r="AD226" s="70">
        <v>1</v>
      </c>
      <c r="AE226" s="139">
        <v>0</v>
      </c>
      <c r="AF226" s="70">
        <v>0</v>
      </c>
      <c r="AG226" s="141">
        <v>0</v>
      </c>
      <c r="AH226" s="70">
        <v>1</v>
      </c>
      <c r="AI226" s="142">
        <v>0</v>
      </c>
      <c r="AJ226" s="143">
        <f t="shared" si="18"/>
        <v>51.4</v>
      </c>
      <c r="AK226" s="152">
        <f t="shared" si="19"/>
        <v>3.9538461538461536</v>
      </c>
    </row>
    <row r="227" spans="1:37" x14ac:dyDescent="0.3">
      <c r="A227" s="80" t="s">
        <v>381</v>
      </c>
      <c r="B227" s="50" t="s">
        <v>42</v>
      </c>
      <c r="C227" s="50" t="s">
        <v>25</v>
      </c>
      <c r="D227" s="50">
        <v>10</v>
      </c>
      <c r="E227" s="53"/>
      <c r="F227" s="53"/>
      <c r="G227" s="70">
        <v>277</v>
      </c>
      <c r="H227" s="99">
        <f t="shared" si="15"/>
        <v>4</v>
      </c>
      <c r="I227" s="70">
        <v>281</v>
      </c>
      <c r="J227" s="70">
        <v>300</v>
      </c>
      <c r="K227" s="99">
        <f t="shared" si="16"/>
        <v>0</v>
      </c>
      <c r="L227" s="70">
        <v>300</v>
      </c>
      <c r="M227" s="70">
        <v>300</v>
      </c>
      <c r="N227" s="99">
        <f t="shared" si="17"/>
        <v>0</v>
      </c>
      <c r="O227" s="70">
        <v>300</v>
      </c>
      <c r="P227" s="84">
        <v>0.01</v>
      </c>
      <c r="Q227" s="138">
        <v>12</v>
      </c>
      <c r="R227" s="138">
        <v>2</v>
      </c>
      <c r="S227" s="139">
        <v>0</v>
      </c>
      <c r="T227" s="70">
        <v>0</v>
      </c>
      <c r="U227" s="70">
        <v>0</v>
      </c>
      <c r="V227" s="70">
        <v>0</v>
      </c>
      <c r="W227" s="70">
        <v>0</v>
      </c>
      <c r="X227" s="70">
        <v>0</v>
      </c>
      <c r="Y227" s="139">
        <v>55</v>
      </c>
      <c r="Z227" s="70">
        <v>271</v>
      </c>
      <c r="AA227" s="70">
        <v>3</v>
      </c>
      <c r="AB227" s="70">
        <v>21</v>
      </c>
      <c r="AC227" s="70">
        <v>152</v>
      </c>
      <c r="AD227" s="70">
        <v>0</v>
      </c>
      <c r="AE227" s="139">
        <v>0</v>
      </c>
      <c r="AF227" s="70">
        <v>0</v>
      </c>
      <c r="AG227" s="141">
        <v>0</v>
      </c>
      <c r="AH227" s="70">
        <v>0</v>
      </c>
      <c r="AI227" s="142">
        <v>0</v>
      </c>
      <c r="AJ227" s="143">
        <f t="shared" si="18"/>
        <v>60.3</v>
      </c>
      <c r="AK227" s="152">
        <f t="shared" si="19"/>
        <v>5.0249999999999995</v>
      </c>
    </row>
    <row r="228" spans="1:37" x14ac:dyDescent="0.3">
      <c r="A228" s="80" t="s">
        <v>382</v>
      </c>
      <c r="B228" s="50" t="s">
        <v>43</v>
      </c>
      <c r="C228" s="50" t="s">
        <v>34</v>
      </c>
      <c r="D228" s="50">
        <v>6</v>
      </c>
      <c r="E228" s="53"/>
      <c r="F228" s="53"/>
      <c r="G228" s="70">
        <v>284</v>
      </c>
      <c r="H228" s="99">
        <f t="shared" si="15"/>
        <v>1</v>
      </c>
      <c r="I228" s="70">
        <v>285</v>
      </c>
      <c r="J228" s="70">
        <v>300</v>
      </c>
      <c r="K228" s="99">
        <f t="shared" si="16"/>
        <v>0</v>
      </c>
      <c r="L228" s="70">
        <v>300</v>
      </c>
      <c r="M228" s="70">
        <v>300</v>
      </c>
      <c r="N228" s="99">
        <f t="shared" si="17"/>
        <v>0</v>
      </c>
      <c r="O228" s="70">
        <v>300</v>
      </c>
      <c r="P228" s="84">
        <v>0.02</v>
      </c>
      <c r="Q228" s="138">
        <v>16</v>
      </c>
      <c r="R228" s="138">
        <v>14</v>
      </c>
      <c r="S228" s="139">
        <v>0</v>
      </c>
      <c r="T228" s="70">
        <v>0</v>
      </c>
      <c r="U228" s="70">
        <v>0</v>
      </c>
      <c r="V228" s="70">
        <v>0</v>
      </c>
      <c r="W228" s="70">
        <v>0</v>
      </c>
      <c r="X228" s="70">
        <v>0</v>
      </c>
      <c r="Y228" s="139">
        <v>2</v>
      </c>
      <c r="Z228" s="70">
        <v>6</v>
      </c>
      <c r="AA228" s="70">
        <v>0</v>
      </c>
      <c r="AB228" s="70">
        <v>40</v>
      </c>
      <c r="AC228" s="70">
        <v>596</v>
      </c>
      <c r="AD228" s="70">
        <v>2</v>
      </c>
      <c r="AE228" s="139">
        <v>0</v>
      </c>
      <c r="AF228" s="70">
        <v>0</v>
      </c>
      <c r="AG228" s="141">
        <v>0</v>
      </c>
      <c r="AH228" s="70">
        <v>1</v>
      </c>
      <c r="AI228" s="142">
        <v>1</v>
      </c>
      <c r="AJ228" s="143">
        <f t="shared" si="18"/>
        <v>70.2</v>
      </c>
      <c r="AK228" s="152">
        <f t="shared" si="19"/>
        <v>4.3875000000000002</v>
      </c>
    </row>
    <row r="229" spans="1:37" x14ac:dyDescent="0.3">
      <c r="A229" s="80" t="s">
        <v>383</v>
      </c>
      <c r="B229" s="50" t="s">
        <v>43</v>
      </c>
      <c r="C229" s="50" t="s">
        <v>26</v>
      </c>
      <c r="D229" s="50">
        <v>12</v>
      </c>
      <c r="E229" s="53"/>
      <c r="F229" s="53"/>
      <c r="G229" s="70">
        <v>255</v>
      </c>
      <c r="H229" s="99">
        <f t="shared" si="15"/>
        <v>34</v>
      </c>
      <c r="I229" s="70">
        <v>289</v>
      </c>
      <c r="J229" s="70">
        <v>300</v>
      </c>
      <c r="K229" s="99">
        <f t="shared" si="16"/>
        <v>0</v>
      </c>
      <c r="L229" s="70">
        <v>300</v>
      </c>
      <c r="M229" s="70">
        <v>145</v>
      </c>
      <c r="N229" s="99">
        <f t="shared" si="17"/>
        <v>155</v>
      </c>
      <c r="O229" s="70">
        <v>300</v>
      </c>
      <c r="P229" s="84">
        <v>0.03</v>
      </c>
      <c r="Q229" s="138">
        <v>13</v>
      </c>
      <c r="R229" s="138">
        <v>5</v>
      </c>
      <c r="S229" s="139">
        <v>0</v>
      </c>
      <c r="T229" s="70">
        <v>0</v>
      </c>
      <c r="U229" s="70">
        <v>0</v>
      </c>
      <c r="V229" s="70">
        <v>0</v>
      </c>
      <c r="W229" s="70">
        <v>0</v>
      </c>
      <c r="X229" s="70">
        <v>0</v>
      </c>
      <c r="Y229" s="139">
        <v>0</v>
      </c>
      <c r="Z229" s="70">
        <v>0</v>
      </c>
      <c r="AA229" s="70">
        <v>0</v>
      </c>
      <c r="AB229" s="70">
        <v>37</v>
      </c>
      <c r="AC229" s="70">
        <v>457</v>
      </c>
      <c r="AD229" s="70">
        <v>2</v>
      </c>
      <c r="AE229" s="139">
        <v>0</v>
      </c>
      <c r="AF229" s="70">
        <v>0</v>
      </c>
      <c r="AG229" s="141">
        <v>0</v>
      </c>
      <c r="AH229" s="70">
        <v>0</v>
      </c>
      <c r="AI229" s="142">
        <v>1</v>
      </c>
      <c r="AJ229" s="143">
        <f t="shared" si="18"/>
        <v>55.7</v>
      </c>
      <c r="AK229" s="152">
        <f t="shared" si="19"/>
        <v>4.2846153846153845</v>
      </c>
    </row>
    <row r="230" spans="1:37" x14ac:dyDescent="0.3">
      <c r="A230" s="80" t="s">
        <v>413</v>
      </c>
      <c r="B230" s="50" t="s">
        <v>42</v>
      </c>
      <c r="C230" s="50" t="s">
        <v>36</v>
      </c>
      <c r="D230" s="50">
        <v>8</v>
      </c>
      <c r="E230" s="53" t="s">
        <v>428</v>
      </c>
      <c r="F230" s="53"/>
      <c r="G230" s="70">
        <v>114</v>
      </c>
      <c r="H230" s="99">
        <f t="shared" si="15"/>
        <v>186</v>
      </c>
      <c r="I230" s="70">
        <v>300</v>
      </c>
      <c r="J230" s="70">
        <v>138</v>
      </c>
      <c r="K230" s="100">
        <f t="shared" si="16"/>
        <v>162</v>
      </c>
      <c r="L230" s="70">
        <v>300</v>
      </c>
      <c r="M230" s="70">
        <v>189</v>
      </c>
      <c r="N230" s="100">
        <f t="shared" si="17"/>
        <v>111</v>
      </c>
      <c r="O230" s="70">
        <v>300</v>
      </c>
      <c r="P230" s="84">
        <v>0.28000000000000003</v>
      </c>
      <c r="Q230" s="138">
        <v>0</v>
      </c>
      <c r="R230" s="138">
        <v>0</v>
      </c>
      <c r="S230" s="139" t="s">
        <v>410</v>
      </c>
      <c r="T230" s="70" t="s">
        <v>410</v>
      </c>
      <c r="U230" s="70" t="s">
        <v>410</v>
      </c>
      <c r="V230" s="70" t="s">
        <v>410</v>
      </c>
      <c r="W230" s="70" t="s">
        <v>410</v>
      </c>
      <c r="X230" s="70" t="s">
        <v>410</v>
      </c>
      <c r="Y230" s="139" t="s">
        <v>410</v>
      </c>
      <c r="Z230" s="70" t="s">
        <v>410</v>
      </c>
      <c r="AA230" s="70" t="s">
        <v>410</v>
      </c>
      <c r="AB230" s="70" t="s">
        <v>410</v>
      </c>
      <c r="AC230" s="70" t="s">
        <v>410</v>
      </c>
      <c r="AD230" s="70" t="s">
        <v>410</v>
      </c>
      <c r="AE230" s="139" t="s">
        <v>410</v>
      </c>
      <c r="AF230" s="70" t="s">
        <v>410</v>
      </c>
      <c r="AG230" s="141" t="s">
        <v>410</v>
      </c>
      <c r="AH230" s="70" t="s">
        <v>410</v>
      </c>
      <c r="AI230" s="142" t="s">
        <v>410</v>
      </c>
      <c r="AJ230" s="143">
        <f t="shared" si="18"/>
        <v>0</v>
      </c>
      <c r="AK230" s="152" t="str">
        <f t="shared" si="19"/>
        <v>-</v>
      </c>
    </row>
    <row r="231" spans="1:37" x14ac:dyDescent="0.3">
      <c r="A231" s="80" t="s">
        <v>414</v>
      </c>
      <c r="B231" s="50" t="s">
        <v>42</v>
      </c>
      <c r="C231" s="50" t="s">
        <v>39</v>
      </c>
      <c r="D231" s="50">
        <v>4</v>
      </c>
      <c r="E231" s="53"/>
      <c r="F231" s="53"/>
      <c r="G231" s="70">
        <v>116</v>
      </c>
      <c r="H231" s="99">
        <f t="shared" si="15"/>
        <v>184</v>
      </c>
      <c r="I231" s="70">
        <v>300</v>
      </c>
      <c r="J231" s="70">
        <v>152</v>
      </c>
      <c r="K231" s="100">
        <f t="shared" si="16"/>
        <v>148</v>
      </c>
      <c r="L231" s="70">
        <v>300</v>
      </c>
      <c r="M231" s="70">
        <v>119</v>
      </c>
      <c r="N231" s="100">
        <f t="shared" si="17"/>
        <v>181</v>
      </c>
      <c r="O231" s="70">
        <v>300</v>
      </c>
      <c r="P231" s="84">
        <v>0.19</v>
      </c>
      <c r="Q231" s="138">
        <v>4</v>
      </c>
      <c r="R231" s="138">
        <v>0</v>
      </c>
      <c r="S231" s="139">
        <v>0</v>
      </c>
      <c r="T231" s="70">
        <v>0</v>
      </c>
      <c r="U231" s="70">
        <v>0</v>
      </c>
      <c r="V231" s="70">
        <v>0</v>
      </c>
      <c r="W231" s="70">
        <v>0</v>
      </c>
      <c r="X231" s="70">
        <v>0</v>
      </c>
      <c r="Y231" s="139">
        <v>18</v>
      </c>
      <c r="Z231" s="70">
        <v>79</v>
      </c>
      <c r="AA231" s="70">
        <v>0</v>
      </c>
      <c r="AB231" s="70">
        <v>0</v>
      </c>
      <c r="AC231" s="70">
        <v>0</v>
      </c>
      <c r="AD231" s="70">
        <v>0</v>
      </c>
      <c r="AE231" s="139">
        <v>0</v>
      </c>
      <c r="AF231" s="70">
        <v>0</v>
      </c>
      <c r="AG231" s="141">
        <v>0</v>
      </c>
      <c r="AH231" s="70">
        <v>0</v>
      </c>
      <c r="AI231" s="142">
        <v>0</v>
      </c>
      <c r="AJ231" s="143">
        <f t="shared" si="18"/>
        <v>7.9</v>
      </c>
      <c r="AK231" s="152">
        <f t="shared" si="19"/>
        <v>1.9750000000000001</v>
      </c>
    </row>
    <row r="232" spans="1:37" x14ac:dyDescent="0.3">
      <c r="A232" s="80" t="s">
        <v>416</v>
      </c>
      <c r="B232" s="50" t="s">
        <v>42</v>
      </c>
      <c r="C232" s="50" t="s">
        <v>11</v>
      </c>
      <c r="D232" s="50">
        <v>4</v>
      </c>
      <c r="E232" s="53"/>
      <c r="F232" s="53"/>
      <c r="G232" s="70">
        <v>142</v>
      </c>
      <c r="H232" s="99">
        <f t="shared" si="15"/>
        <v>158</v>
      </c>
      <c r="I232" s="70">
        <v>300</v>
      </c>
      <c r="J232" s="70">
        <v>213</v>
      </c>
      <c r="K232" s="100">
        <f t="shared" si="16"/>
        <v>87</v>
      </c>
      <c r="L232" s="70">
        <v>300</v>
      </c>
      <c r="M232" s="70">
        <v>147</v>
      </c>
      <c r="N232" s="100">
        <f t="shared" si="17"/>
        <v>153</v>
      </c>
      <c r="O232" s="70">
        <v>300</v>
      </c>
      <c r="P232" s="84">
        <v>0.09</v>
      </c>
      <c r="Q232" s="138">
        <v>10</v>
      </c>
      <c r="R232" s="138">
        <v>0</v>
      </c>
      <c r="S232" s="139">
        <v>0</v>
      </c>
      <c r="T232" s="70">
        <v>0</v>
      </c>
      <c r="U232" s="70">
        <v>0</v>
      </c>
      <c r="V232" s="70">
        <v>0</v>
      </c>
      <c r="W232" s="70">
        <v>0</v>
      </c>
      <c r="X232" s="70">
        <v>0</v>
      </c>
      <c r="Y232" s="139">
        <v>55</v>
      </c>
      <c r="Z232" s="70">
        <v>218</v>
      </c>
      <c r="AA232" s="70">
        <v>1</v>
      </c>
      <c r="AB232" s="70">
        <v>12</v>
      </c>
      <c r="AC232" s="70">
        <v>119</v>
      </c>
      <c r="AD232" s="70">
        <v>0</v>
      </c>
      <c r="AE232" s="139">
        <v>0</v>
      </c>
      <c r="AF232" s="70">
        <v>0</v>
      </c>
      <c r="AG232" s="141">
        <v>0</v>
      </c>
      <c r="AH232" s="70">
        <v>2</v>
      </c>
      <c r="AI232" s="142">
        <v>1</v>
      </c>
      <c r="AJ232" s="143">
        <f t="shared" si="18"/>
        <v>37.700000000000003</v>
      </c>
      <c r="AK232" s="152">
        <f t="shared" si="19"/>
        <v>3.7700000000000005</v>
      </c>
    </row>
    <row r="233" spans="1:37" x14ac:dyDescent="0.3">
      <c r="A233" s="80" t="s">
        <v>417</v>
      </c>
      <c r="B233" s="50" t="s">
        <v>43</v>
      </c>
      <c r="C233" s="50" t="s">
        <v>29</v>
      </c>
      <c r="D233" s="50">
        <v>4</v>
      </c>
      <c r="E233" s="53"/>
      <c r="F233" s="53"/>
      <c r="G233" s="70">
        <v>143</v>
      </c>
      <c r="H233" s="99">
        <f t="shared" si="15"/>
        <v>157</v>
      </c>
      <c r="I233" s="70">
        <v>300</v>
      </c>
      <c r="J233" s="70">
        <v>186</v>
      </c>
      <c r="K233" s="100">
        <f t="shared" si="16"/>
        <v>114</v>
      </c>
      <c r="L233" s="70">
        <v>300</v>
      </c>
      <c r="M233" s="70">
        <v>169</v>
      </c>
      <c r="N233" s="100">
        <f t="shared" si="17"/>
        <v>131</v>
      </c>
      <c r="O233" s="70">
        <v>300</v>
      </c>
      <c r="P233" s="84">
        <v>0.2</v>
      </c>
      <c r="Q233" s="138">
        <v>12</v>
      </c>
      <c r="R233" s="138">
        <v>3</v>
      </c>
      <c r="S233" s="139">
        <v>0</v>
      </c>
      <c r="T233" s="70">
        <v>0</v>
      </c>
      <c r="U233" s="70">
        <v>0</v>
      </c>
      <c r="V233" s="70">
        <v>0</v>
      </c>
      <c r="W233" s="70">
        <v>0</v>
      </c>
      <c r="X233" s="70">
        <v>0</v>
      </c>
      <c r="Y233" s="139">
        <v>0</v>
      </c>
      <c r="Z233" s="70">
        <v>0</v>
      </c>
      <c r="AA233" s="70">
        <v>0</v>
      </c>
      <c r="AB233" s="70">
        <v>11</v>
      </c>
      <c r="AC233" s="70">
        <v>96</v>
      </c>
      <c r="AD233" s="70">
        <v>0</v>
      </c>
      <c r="AE233" s="139">
        <v>0</v>
      </c>
      <c r="AF233" s="70">
        <v>0</v>
      </c>
      <c r="AG233" s="141">
        <v>0</v>
      </c>
      <c r="AH233" s="70">
        <v>0</v>
      </c>
      <c r="AI233" s="142">
        <v>0</v>
      </c>
      <c r="AJ233" s="143">
        <f t="shared" si="18"/>
        <v>9.6</v>
      </c>
      <c r="AK233" s="152">
        <f t="shared" si="19"/>
        <v>0.79999999999999993</v>
      </c>
    </row>
    <row r="234" spans="1:37" x14ac:dyDescent="0.3">
      <c r="A234" s="80" t="s">
        <v>415</v>
      </c>
      <c r="B234" s="50" t="s">
        <v>43</v>
      </c>
      <c r="C234" s="50" t="s">
        <v>10</v>
      </c>
      <c r="D234" s="50">
        <v>5</v>
      </c>
      <c r="E234" s="53"/>
      <c r="F234" s="53"/>
      <c r="G234" s="70">
        <v>144</v>
      </c>
      <c r="H234" s="99">
        <f t="shared" si="15"/>
        <v>156</v>
      </c>
      <c r="I234" s="70">
        <v>300</v>
      </c>
      <c r="J234" s="70">
        <v>300</v>
      </c>
      <c r="K234" s="100">
        <f t="shared" si="16"/>
        <v>0</v>
      </c>
      <c r="L234" s="70">
        <v>300</v>
      </c>
      <c r="M234" s="70">
        <v>135</v>
      </c>
      <c r="N234" s="100">
        <f t="shared" si="17"/>
        <v>165</v>
      </c>
      <c r="O234" s="70">
        <v>300</v>
      </c>
      <c r="P234" s="84">
        <v>0.05</v>
      </c>
      <c r="Q234" s="138">
        <v>10</v>
      </c>
      <c r="R234" s="138">
        <v>4</v>
      </c>
      <c r="S234" s="139">
        <v>0</v>
      </c>
      <c r="T234" s="70">
        <v>0</v>
      </c>
      <c r="U234" s="70">
        <v>0</v>
      </c>
      <c r="V234" s="70">
        <v>0</v>
      </c>
      <c r="W234" s="70">
        <v>0</v>
      </c>
      <c r="X234" s="70">
        <v>0</v>
      </c>
      <c r="Y234" s="139">
        <v>0</v>
      </c>
      <c r="Z234" s="70">
        <v>0</v>
      </c>
      <c r="AA234" s="70">
        <v>0</v>
      </c>
      <c r="AB234" s="70">
        <v>25</v>
      </c>
      <c r="AC234" s="70">
        <v>431</v>
      </c>
      <c r="AD234" s="70">
        <v>1</v>
      </c>
      <c r="AE234" s="139">
        <v>0</v>
      </c>
      <c r="AF234" s="70">
        <v>0</v>
      </c>
      <c r="AG234" s="141">
        <v>0</v>
      </c>
      <c r="AH234" s="70">
        <v>0</v>
      </c>
      <c r="AI234" s="142">
        <v>0</v>
      </c>
      <c r="AJ234" s="143">
        <f t="shared" si="18"/>
        <v>49.1</v>
      </c>
      <c r="AK234" s="152">
        <f t="shared" si="19"/>
        <v>4.91</v>
      </c>
    </row>
    <row r="235" spans="1:37" x14ac:dyDescent="0.3">
      <c r="A235" s="80" t="s">
        <v>423</v>
      </c>
      <c r="B235" s="50" t="s">
        <v>43</v>
      </c>
      <c r="C235" s="50" t="s">
        <v>46</v>
      </c>
      <c r="D235" s="50">
        <v>4</v>
      </c>
      <c r="E235" s="53"/>
      <c r="F235" s="53"/>
      <c r="G235" s="70">
        <v>150</v>
      </c>
      <c r="H235" s="99">
        <f t="shared" si="15"/>
        <v>150</v>
      </c>
      <c r="I235" s="70">
        <v>300</v>
      </c>
      <c r="J235" s="70">
        <v>241</v>
      </c>
      <c r="K235" s="100">
        <f t="shared" si="16"/>
        <v>59</v>
      </c>
      <c r="L235" s="70">
        <v>300</v>
      </c>
      <c r="M235" s="70">
        <v>149</v>
      </c>
      <c r="N235" s="100">
        <f t="shared" si="17"/>
        <v>151</v>
      </c>
      <c r="O235" s="70">
        <v>300</v>
      </c>
      <c r="P235" s="84">
        <v>0.11</v>
      </c>
      <c r="Q235" s="138">
        <v>8</v>
      </c>
      <c r="R235" s="138">
        <v>0</v>
      </c>
      <c r="S235" s="139">
        <v>0</v>
      </c>
      <c r="T235" s="70">
        <v>0</v>
      </c>
      <c r="U235" s="70">
        <v>0</v>
      </c>
      <c r="V235" s="70">
        <v>0</v>
      </c>
      <c r="W235" s="70">
        <v>0</v>
      </c>
      <c r="X235" s="70">
        <v>0</v>
      </c>
      <c r="Y235" s="139">
        <v>2</v>
      </c>
      <c r="Z235" s="70">
        <v>3</v>
      </c>
      <c r="AA235" s="70">
        <v>0</v>
      </c>
      <c r="AB235" s="70">
        <v>12</v>
      </c>
      <c r="AC235" s="70">
        <v>199</v>
      </c>
      <c r="AD235" s="70">
        <v>0</v>
      </c>
      <c r="AE235" s="139">
        <v>0</v>
      </c>
      <c r="AF235" s="70">
        <v>0</v>
      </c>
      <c r="AG235" s="141">
        <v>0</v>
      </c>
      <c r="AH235" s="70">
        <v>1</v>
      </c>
      <c r="AI235" s="142">
        <v>0</v>
      </c>
      <c r="AJ235" s="143">
        <f t="shared" si="18"/>
        <v>20.2</v>
      </c>
      <c r="AK235" s="152">
        <f t="shared" si="19"/>
        <v>2.5249999999999999</v>
      </c>
    </row>
    <row r="236" spans="1:37" x14ac:dyDescent="0.3">
      <c r="A236" s="80" t="s">
        <v>422</v>
      </c>
      <c r="B236" s="50" t="s">
        <v>42</v>
      </c>
      <c r="C236" s="50" t="s">
        <v>35</v>
      </c>
      <c r="D236" s="50">
        <v>7</v>
      </c>
      <c r="E236" s="53"/>
      <c r="F236" s="53"/>
      <c r="G236" s="70">
        <v>169</v>
      </c>
      <c r="H236" s="99">
        <f t="shared" si="15"/>
        <v>131</v>
      </c>
      <c r="I236" s="70">
        <v>300</v>
      </c>
      <c r="J236" s="70">
        <v>300</v>
      </c>
      <c r="K236" s="100">
        <f t="shared" si="16"/>
        <v>0</v>
      </c>
      <c r="L236" s="70">
        <v>300</v>
      </c>
      <c r="M236" s="70">
        <v>300</v>
      </c>
      <c r="N236" s="100">
        <f t="shared" si="17"/>
        <v>0</v>
      </c>
      <c r="O236" s="70">
        <v>300</v>
      </c>
      <c r="P236" s="84">
        <v>0.02</v>
      </c>
      <c r="Q236" s="138">
        <v>15</v>
      </c>
      <c r="R236" s="138">
        <v>0</v>
      </c>
      <c r="S236" s="139">
        <v>0</v>
      </c>
      <c r="T236" s="70">
        <v>0</v>
      </c>
      <c r="U236" s="70">
        <v>0</v>
      </c>
      <c r="V236" s="70">
        <v>0</v>
      </c>
      <c r="W236" s="70">
        <v>0</v>
      </c>
      <c r="X236" s="70">
        <v>0</v>
      </c>
      <c r="Y236" s="139">
        <v>11</v>
      </c>
      <c r="Z236" s="70">
        <v>98</v>
      </c>
      <c r="AA236" s="70">
        <v>3</v>
      </c>
      <c r="AB236" s="70">
        <v>4</v>
      </c>
      <c r="AC236" s="70">
        <v>61</v>
      </c>
      <c r="AD236" s="70">
        <v>0</v>
      </c>
      <c r="AE236" s="139">
        <v>8</v>
      </c>
      <c r="AF236" s="70">
        <v>0</v>
      </c>
      <c r="AG236" s="141">
        <v>0</v>
      </c>
      <c r="AH236" s="70">
        <v>0</v>
      </c>
      <c r="AI236" s="142">
        <v>0</v>
      </c>
      <c r="AJ236" s="143">
        <f t="shared" si="18"/>
        <v>33.9</v>
      </c>
      <c r="AK236" s="152">
        <f t="shared" si="19"/>
        <v>2.2599999999999998</v>
      </c>
    </row>
    <row r="237" spans="1:37" x14ac:dyDescent="0.3">
      <c r="A237" s="80" t="s">
        <v>421</v>
      </c>
      <c r="B237" s="50" t="s">
        <v>42</v>
      </c>
      <c r="C237" s="50" t="s">
        <v>22</v>
      </c>
      <c r="D237" s="50">
        <v>10</v>
      </c>
      <c r="E237" s="53"/>
      <c r="F237" s="53"/>
      <c r="G237" s="70">
        <v>175</v>
      </c>
      <c r="H237" s="99">
        <f t="shared" si="15"/>
        <v>125</v>
      </c>
      <c r="I237" s="70">
        <v>300</v>
      </c>
      <c r="J237" s="70">
        <v>240</v>
      </c>
      <c r="K237" s="100">
        <f t="shared" si="16"/>
        <v>60</v>
      </c>
      <c r="L237" s="70">
        <v>300</v>
      </c>
      <c r="M237" s="70">
        <v>300</v>
      </c>
      <c r="N237" s="100">
        <f t="shared" si="17"/>
        <v>0</v>
      </c>
      <c r="O237" s="70">
        <v>300</v>
      </c>
      <c r="P237" s="84">
        <v>0.06</v>
      </c>
      <c r="Q237" s="138">
        <v>2</v>
      </c>
      <c r="R237" s="138">
        <v>1</v>
      </c>
      <c r="S237" s="139">
        <v>0</v>
      </c>
      <c r="T237" s="70">
        <v>0</v>
      </c>
      <c r="U237" s="70">
        <v>0</v>
      </c>
      <c r="V237" s="70">
        <v>0</v>
      </c>
      <c r="W237" s="70">
        <v>0</v>
      </c>
      <c r="X237" s="70">
        <v>0</v>
      </c>
      <c r="Y237" s="139">
        <v>21</v>
      </c>
      <c r="Z237" s="70">
        <v>73</v>
      </c>
      <c r="AA237" s="70">
        <v>1</v>
      </c>
      <c r="AB237" s="70">
        <v>6</v>
      </c>
      <c r="AC237" s="70">
        <v>76</v>
      </c>
      <c r="AD237" s="70">
        <v>0</v>
      </c>
      <c r="AE237" s="139">
        <v>0</v>
      </c>
      <c r="AF237" s="70">
        <v>0</v>
      </c>
      <c r="AG237" s="141">
        <v>0</v>
      </c>
      <c r="AH237" s="70">
        <v>1</v>
      </c>
      <c r="AI237" s="142">
        <v>1</v>
      </c>
      <c r="AJ237" s="143">
        <f t="shared" si="18"/>
        <v>18.899999999999999</v>
      </c>
      <c r="AK237" s="152">
        <f t="shared" si="19"/>
        <v>9.4499999999999993</v>
      </c>
    </row>
    <row r="238" spans="1:37" x14ac:dyDescent="0.3">
      <c r="A238" s="80" t="s">
        <v>420</v>
      </c>
      <c r="B238" s="50" t="s">
        <v>42</v>
      </c>
      <c r="C238" s="50" t="s">
        <v>38</v>
      </c>
      <c r="D238" s="50">
        <v>9</v>
      </c>
      <c r="E238" s="53"/>
      <c r="F238" s="53"/>
      <c r="G238" s="70">
        <v>176</v>
      </c>
      <c r="H238" s="99">
        <f t="shared" si="15"/>
        <v>124</v>
      </c>
      <c r="I238" s="70">
        <v>300</v>
      </c>
      <c r="J238" s="70">
        <v>300</v>
      </c>
      <c r="K238" s="100">
        <f t="shared" si="16"/>
        <v>0</v>
      </c>
      <c r="L238" s="70">
        <v>300</v>
      </c>
      <c r="M238" s="70">
        <v>300</v>
      </c>
      <c r="N238" s="100">
        <f t="shared" si="17"/>
        <v>0</v>
      </c>
      <c r="O238" s="70">
        <v>300</v>
      </c>
      <c r="P238" s="84">
        <v>0.04</v>
      </c>
      <c r="Q238" s="138">
        <v>16</v>
      </c>
      <c r="R238" s="138">
        <v>1</v>
      </c>
      <c r="S238" s="139">
        <v>0</v>
      </c>
      <c r="T238" s="70">
        <v>0</v>
      </c>
      <c r="U238" s="70">
        <v>0</v>
      </c>
      <c r="V238" s="70">
        <v>0</v>
      </c>
      <c r="W238" s="70">
        <v>0</v>
      </c>
      <c r="X238" s="70">
        <v>0</v>
      </c>
      <c r="Y238" s="139">
        <v>75</v>
      </c>
      <c r="Z238" s="70">
        <v>314</v>
      </c>
      <c r="AA238" s="70">
        <v>2</v>
      </c>
      <c r="AB238" s="70">
        <v>8</v>
      </c>
      <c r="AC238" s="70">
        <v>84</v>
      </c>
      <c r="AD238" s="70">
        <v>0</v>
      </c>
      <c r="AE238" s="139">
        <v>0</v>
      </c>
      <c r="AF238" s="70">
        <v>0</v>
      </c>
      <c r="AG238" s="141">
        <v>1</v>
      </c>
      <c r="AH238" s="70">
        <v>0</v>
      </c>
      <c r="AI238" s="142">
        <v>0</v>
      </c>
      <c r="AJ238" s="143">
        <f t="shared" si="18"/>
        <v>53.8</v>
      </c>
      <c r="AK238" s="152">
        <f t="shared" si="19"/>
        <v>3.3624999999999998</v>
      </c>
    </row>
    <row r="239" spans="1:37" x14ac:dyDescent="0.3">
      <c r="A239" s="80" t="s">
        <v>419</v>
      </c>
      <c r="B239" s="50" t="s">
        <v>42</v>
      </c>
      <c r="C239" s="50" t="s">
        <v>33</v>
      </c>
      <c r="D239" s="50">
        <v>11</v>
      </c>
      <c r="E239" s="53"/>
      <c r="F239" s="53"/>
      <c r="G239" s="70">
        <v>177</v>
      </c>
      <c r="H239" s="99">
        <f t="shared" si="15"/>
        <v>123</v>
      </c>
      <c r="I239" s="70">
        <v>300</v>
      </c>
      <c r="J239" s="70">
        <v>218</v>
      </c>
      <c r="K239" s="100">
        <f t="shared" si="16"/>
        <v>82</v>
      </c>
      <c r="L239" s="70">
        <v>300</v>
      </c>
      <c r="M239" s="70">
        <v>300</v>
      </c>
      <c r="N239" s="100">
        <f t="shared" si="17"/>
        <v>0</v>
      </c>
      <c r="O239" s="70">
        <v>300</v>
      </c>
      <c r="P239" s="84">
        <v>7.0000000000000007E-2</v>
      </c>
      <c r="Q239" s="138">
        <v>9</v>
      </c>
      <c r="R239" s="138">
        <v>0</v>
      </c>
      <c r="S239" s="139">
        <v>0</v>
      </c>
      <c r="T239" s="70">
        <v>0</v>
      </c>
      <c r="U239" s="70">
        <v>0</v>
      </c>
      <c r="V239" s="70">
        <v>0</v>
      </c>
      <c r="W239" s="70">
        <v>0</v>
      </c>
      <c r="X239" s="70">
        <v>0</v>
      </c>
      <c r="Y239" s="139">
        <v>30</v>
      </c>
      <c r="Z239" s="70">
        <v>150</v>
      </c>
      <c r="AA239" s="70">
        <v>0</v>
      </c>
      <c r="AB239" s="70">
        <v>7</v>
      </c>
      <c r="AC239" s="70">
        <v>59</v>
      </c>
      <c r="AD239" s="70">
        <v>0</v>
      </c>
      <c r="AE239" s="139">
        <v>28</v>
      </c>
      <c r="AF239" s="70">
        <v>0</v>
      </c>
      <c r="AG239" s="141">
        <v>0</v>
      </c>
      <c r="AH239" s="70">
        <v>1</v>
      </c>
      <c r="AI239" s="142">
        <v>1</v>
      </c>
      <c r="AJ239" s="143">
        <f t="shared" si="18"/>
        <v>18.899999999999999</v>
      </c>
      <c r="AK239" s="152">
        <f t="shared" si="19"/>
        <v>2.0999999999999996</v>
      </c>
    </row>
    <row r="240" spans="1:37" x14ac:dyDescent="0.3">
      <c r="A240" s="80" t="s">
        <v>418</v>
      </c>
      <c r="B240" s="50" t="s">
        <v>43</v>
      </c>
      <c r="C240" s="50" t="s">
        <v>27</v>
      </c>
      <c r="D240" s="50">
        <v>12</v>
      </c>
      <c r="E240" s="53"/>
      <c r="F240" s="53"/>
      <c r="G240" s="70">
        <v>252</v>
      </c>
      <c r="H240" s="99">
        <f t="shared" si="15"/>
        <v>48</v>
      </c>
      <c r="I240" s="70">
        <v>300</v>
      </c>
      <c r="J240" s="70">
        <v>300</v>
      </c>
      <c r="K240" s="100">
        <f t="shared" si="16"/>
        <v>0</v>
      </c>
      <c r="L240" s="70">
        <v>300</v>
      </c>
      <c r="M240" s="70">
        <v>300</v>
      </c>
      <c r="N240" s="100">
        <f t="shared" si="17"/>
        <v>0</v>
      </c>
      <c r="O240" s="70">
        <v>300</v>
      </c>
      <c r="P240" s="84">
        <v>0.01</v>
      </c>
      <c r="Q240" s="138">
        <v>12</v>
      </c>
      <c r="R240" s="138">
        <v>7</v>
      </c>
      <c r="S240" s="139">
        <v>0</v>
      </c>
      <c r="T240" s="70">
        <v>0</v>
      </c>
      <c r="U240" s="70">
        <v>0</v>
      </c>
      <c r="V240" s="70">
        <v>0</v>
      </c>
      <c r="W240" s="70">
        <v>0</v>
      </c>
      <c r="X240" s="70">
        <v>0</v>
      </c>
      <c r="Y240" s="139">
        <v>0</v>
      </c>
      <c r="Z240" s="70">
        <v>0</v>
      </c>
      <c r="AA240" s="70">
        <v>0</v>
      </c>
      <c r="AB240" s="70">
        <v>24</v>
      </c>
      <c r="AC240" s="70">
        <v>440</v>
      </c>
      <c r="AD240" s="70">
        <v>4</v>
      </c>
      <c r="AE240" s="139">
        <v>0</v>
      </c>
      <c r="AF240" s="70">
        <v>0</v>
      </c>
      <c r="AG240" s="141">
        <v>0</v>
      </c>
      <c r="AH240" s="70">
        <v>0</v>
      </c>
      <c r="AI240" s="142">
        <v>0</v>
      </c>
      <c r="AJ240" s="143">
        <f t="shared" si="18"/>
        <v>68</v>
      </c>
      <c r="AK240" s="152">
        <f t="shared" si="19"/>
        <v>5.666666666666667</v>
      </c>
    </row>
    <row r="241" spans="1:37" x14ac:dyDescent="0.3">
      <c r="A241" s="80"/>
      <c r="B241" s="50"/>
      <c r="C241" s="50"/>
      <c r="D241" s="50"/>
      <c r="E241" s="53"/>
      <c r="F241" s="53"/>
      <c r="G241" s="70"/>
      <c r="H241" s="100"/>
      <c r="I241" s="70"/>
      <c r="J241" s="70"/>
      <c r="K241" s="100"/>
      <c r="L241" s="70"/>
      <c r="M241" s="70"/>
      <c r="N241" s="100"/>
      <c r="O241" s="70"/>
      <c r="P241" s="84"/>
      <c r="Q241" s="138"/>
      <c r="R241" s="138"/>
      <c r="S241" s="139"/>
      <c r="T241" s="70"/>
      <c r="U241" s="70"/>
      <c r="V241" s="70"/>
      <c r="W241" s="70"/>
      <c r="X241" s="70"/>
      <c r="Y241" s="139"/>
      <c r="Z241" s="70"/>
      <c r="AA241" s="70"/>
      <c r="AB241" s="70"/>
      <c r="AC241" s="70"/>
      <c r="AD241" s="70"/>
      <c r="AE241" s="139"/>
      <c r="AF241" s="70"/>
      <c r="AG241" s="141"/>
      <c r="AH241" s="70"/>
      <c r="AI241" s="142"/>
      <c r="AJ241" s="143"/>
      <c r="AK241" s="152"/>
    </row>
    <row r="242" spans="1:37" x14ac:dyDescent="0.3">
      <c r="A242" s="80"/>
      <c r="B242" s="50"/>
      <c r="C242" s="50"/>
      <c r="D242" s="50"/>
      <c r="E242" s="53"/>
      <c r="F242" s="53"/>
      <c r="G242" s="70"/>
      <c r="H242" s="100"/>
      <c r="I242" s="70"/>
      <c r="J242" s="70"/>
      <c r="K242" s="100"/>
      <c r="L242" s="70"/>
      <c r="M242" s="70"/>
      <c r="N242" s="100"/>
      <c r="O242" s="70"/>
      <c r="P242" s="84"/>
      <c r="Q242" s="138"/>
      <c r="R242" s="138"/>
      <c r="S242" s="139"/>
      <c r="T242" s="70"/>
      <c r="U242" s="70"/>
      <c r="V242" s="70"/>
      <c r="W242" s="70"/>
      <c r="X242" s="70"/>
      <c r="Y242" s="139"/>
      <c r="Z242" s="70"/>
      <c r="AA242" s="70"/>
      <c r="AB242" s="70"/>
      <c r="AC242" s="70"/>
      <c r="AD242" s="70"/>
      <c r="AE242" s="139"/>
      <c r="AF242" s="70"/>
      <c r="AG242" s="141"/>
      <c r="AH242" s="70"/>
      <c r="AI242" s="142"/>
      <c r="AJ242" s="143"/>
      <c r="AK242" s="152"/>
    </row>
    <row r="243" spans="1:37" x14ac:dyDescent="0.3">
      <c r="A243" s="80"/>
      <c r="B243" s="50"/>
      <c r="C243" s="50"/>
      <c r="D243" s="50"/>
      <c r="E243" s="53"/>
      <c r="F243" s="53"/>
      <c r="G243" s="70"/>
      <c r="H243" s="100"/>
      <c r="I243" s="70"/>
      <c r="J243" s="70"/>
      <c r="K243" s="100"/>
      <c r="L243" s="70"/>
      <c r="M243" s="70"/>
      <c r="N243" s="100"/>
      <c r="O243" s="70"/>
      <c r="P243" s="84"/>
      <c r="Q243" s="138"/>
      <c r="R243" s="138"/>
      <c r="S243" s="139"/>
      <c r="T243" s="70"/>
      <c r="U243" s="70"/>
      <c r="V243" s="70"/>
      <c r="W243" s="70"/>
      <c r="X243" s="70"/>
      <c r="Y243" s="139"/>
      <c r="Z243" s="70"/>
      <c r="AA243" s="70"/>
      <c r="AB243" s="70"/>
      <c r="AC243" s="70"/>
      <c r="AD243" s="70"/>
      <c r="AE243" s="139"/>
      <c r="AF243" s="70"/>
      <c r="AG243" s="141"/>
      <c r="AH243" s="70"/>
      <c r="AI243" s="142"/>
      <c r="AJ243" s="143"/>
      <c r="AK243" s="152"/>
    </row>
    <row r="244" spans="1:37" x14ac:dyDescent="0.3">
      <c r="A244" s="80"/>
      <c r="B244" s="50"/>
      <c r="C244" s="50"/>
      <c r="D244" s="50"/>
      <c r="E244" s="53"/>
      <c r="F244" s="53"/>
      <c r="G244" s="70"/>
      <c r="H244" s="100"/>
      <c r="I244" s="70"/>
      <c r="J244" s="70"/>
      <c r="K244" s="100"/>
      <c r="L244" s="70"/>
      <c r="M244" s="70"/>
      <c r="N244" s="100"/>
      <c r="O244" s="70"/>
      <c r="P244" s="84"/>
      <c r="Q244" s="138"/>
      <c r="R244" s="138"/>
      <c r="S244" s="139"/>
      <c r="T244" s="70"/>
      <c r="U244" s="70"/>
      <c r="V244" s="70"/>
      <c r="W244" s="70"/>
      <c r="X244" s="70"/>
      <c r="Y244" s="139"/>
      <c r="Z244" s="70"/>
      <c r="AA244" s="70"/>
      <c r="AB244" s="70"/>
      <c r="AC244" s="70"/>
      <c r="AD244" s="70"/>
      <c r="AE244" s="139"/>
      <c r="AF244" s="70"/>
      <c r="AG244" s="141"/>
      <c r="AH244" s="70"/>
      <c r="AI244" s="142"/>
      <c r="AJ244" s="143"/>
      <c r="AK244" s="152"/>
    </row>
    <row r="245" spans="1:37" x14ac:dyDescent="0.3">
      <c r="A245" s="80"/>
      <c r="B245" s="50"/>
      <c r="C245" s="50"/>
      <c r="D245" s="50"/>
      <c r="E245" s="53"/>
      <c r="F245" s="53"/>
      <c r="G245" s="70"/>
      <c r="H245" s="100"/>
      <c r="I245" s="70"/>
      <c r="J245" s="70"/>
      <c r="K245" s="100"/>
      <c r="L245" s="70"/>
      <c r="M245" s="70"/>
      <c r="N245" s="100"/>
      <c r="O245" s="70"/>
      <c r="P245" s="84"/>
      <c r="Q245" s="138"/>
      <c r="R245" s="138"/>
      <c r="S245" s="139"/>
      <c r="T245" s="70"/>
      <c r="U245" s="70"/>
      <c r="V245" s="70"/>
      <c r="W245" s="70"/>
      <c r="X245" s="70"/>
      <c r="Y245" s="139"/>
      <c r="Z245" s="70"/>
      <c r="AA245" s="70"/>
      <c r="AB245" s="70"/>
      <c r="AC245" s="70"/>
      <c r="AD245" s="70"/>
      <c r="AE245" s="139"/>
      <c r="AF245" s="70"/>
      <c r="AG245" s="141"/>
      <c r="AH245" s="70"/>
      <c r="AI245" s="142"/>
      <c r="AJ245" s="143"/>
      <c r="AK245" s="152"/>
    </row>
    <row r="246" spans="1:37" x14ac:dyDescent="0.3">
      <c r="A246" s="80"/>
      <c r="B246" s="50"/>
      <c r="C246" s="50"/>
      <c r="D246" s="50"/>
      <c r="E246" s="53"/>
      <c r="F246" s="53"/>
      <c r="G246" s="70"/>
      <c r="H246" s="100"/>
      <c r="I246" s="70"/>
      <c r="J246" s="70"/>
      <c r="K246" s="100"/>
      <c r="L246" s="70"/>
      <c r="M246" s="70"/>
      <c r="N246" s="100"/>
      <c r="O246" s="70"/>
      <c r="P246" s="84"/>
      <c r="Q246" s="138"/>
      <c r="R246" s="138"/>
      <c r="S246" s="139"/>
      <c r="T246" s="70"/>
      <c r="U246" s="70"/>
      <c r="V246" s="70"/>
      <c r="W246" s="70"/>
      <c r="X246" s="70"/>
      <c r="Y246" s="139"/>
      <c r="Z246" s="70"/>
      <c r="AA246" s="70"/>
      <c r="AB246" s="70"/>
      <c r="AC246" s="70"/>
      <c r="AD246" s="70"/>
      <c r="AE246" s="139"/>
      <c r="AF246" s="70"/>
      <c r="AG246" s="141"/>
      <c r="AH246" s="70"/>
      <c r="AI246" s="142"/>
      <c r="AJ246" s="143"/>
      <c r="AK246" s="152"/>
    </row>
    <row r="247" spans="1:37" x14ac:dyDescent="0.3">
      <c r="A247" s="80"/>
      <c r="B247" s="50"/>
      <c r="C247" s="50"/>
      <c r="D247" s="50"/>
      <c r="E247" s="53"/>
      <c r="F247" s="53"/>
      <c r="G247" s="70"/>
      <c r="H247" s="100"/>
      <c r="I247" s="70"/>
      <c r="J247" s="70"/>
      <c r="K247" s="100"/>
      <c r="L247" s="70"/>
      <c r="M247" s="70"/>
      <c r="N247" s="100"/>
      <c r="O247" s="70"/>
      <c r="P247" s="84"/>
      <c r="Q247" s="138"/>
      <c r="R247" s="138"/>
      <c r="S247" s="139"/>
      <c r="T247" s="70"/>
      <c r="U247" s="70"/>
      <c r="V247" s="70"/>
      <c r="W247" s="70"/>
      <c r="X247" s="70"/>
      <c r="Y247" s="139"/>
      <c r="Z247" s="70"/>
      <c r="AA247" s="70"/>
      <c r="AB247" s="70"/>
      <c r="AC247" s="70"/>
      <c r="AD247" s="70"/>
      <c r="AE247" s="139"/>
      <c r="AF247" s="70"/>
      <c r="AG247" s="141"/>
      <c r="AH247" s="70"/>
      <c r="AI247" s="142"/>
      <c r="AJ247" s="143"/>
      <c r="AK247" s="152"/>
    </row>
    <row r="248" spans="1:37" x14ac:dyDescent="0.3">
      <c r="A248" s="80"/>
      <c r="B248" s="50"/>
      <c r="C248" s="50"/>
      <c r="D248" s="50"/>
      <c r="E248" s="53"/>
      <c r="F248" s="53"/>
      <c r="G248" s="70"/>
      <c r="H248" s="100"/>
      <c r="I248" s="70"/>
      <c r="J248" s="70"/>
      <c r="K248" s="100"/>
      <c r="L248" s="70"/>
      <c r="M248" s="70"/>
      <c r="N248" s="100"/>
      <c r="O248" s="70"/>
      <c r="P248" s="84"/>
      <c r="Q248" s="138"/>
      <c r="R248" s="138"/>
      <c r="S248" s="139"/>
      <c r="T248" s="70"/>
      <c r="U248" s="70"/>
      <c r="V248" s="70"/>
      <c r="W248" s="70"/>
      <c r="X248" s="70"/>
      <c r="Y248" s="139"/>
      <c r="Z248" s="70"/>
      <c r="AA248" s="70"/>
      <c r="AB248" s="70"/>
      <c r="AC248" s="70"/>
      <c r="AD248" s="70"/>
      <c r="AE248" s="139"/>
      <c r="AF248" s="70"/>
      <c r="AG248" s="141"/>
      <c r="AH248" s="70"/>
      <c r="AI248" s="142"/>
      <c r="AJ248" s="143"/>
      <c r="AK248" s="152"/>
    </row>
    <row r="249" spans="1:37" x14ac:dyDescent="0.3">
      <c r="A249" s="80"/>
      <c r="B249" s="50"/>
      <c r="C249" s="50"/>
      <c r="D249" s="50"/>
      <c r="E249" s="53"/>
      <c r="F249" s="53"/>
      <c r="G249" s="70"/>
      <c r="H249" s="100"/>
      <c r="I249" s="70"/>
      <c r="J249" s="70"/>
      <c r="K249" s="100"/>
      <c r="L249" s="70"/>
      <c r="M249" s="70"/>
      <c r="N249" s="100"/>
      <c r="O249" s="70"/>
      <c r="P249" s="84"/>
      <c r="Q249" s="138"/>
      <c r="R249" s="138"/>
      <c r="S249" s="139"/>
      <c r="T249" s="70"/>
      <c r="U249" s="70"/>
      <c r="V249" s="70"/>
      <c r="W249" s="70"/>
      <c r="X249" s="70"/>
      <c r="Y249" s="139"/>
      <c r="Z249" s="70"/>
      <c r="AA249" s="70"/>
      <c r="AB249" s="70"/>
      <c r="AC249" s="70"/>
      <c r="AD249" s="70"/>
      <c r="AE249" s="139"/>
      <c r="AF249" s="70"/>
      <c r="AG249" s="141"/>
      <c r="AH249" s="70"/>
      <c r="AI249" s="142"/>
      <c r="AJ249" s="143"/>
      <c r="AK249" s="152"/>
    </row>
    <row r="250" spans="1:37" x14ac:dyDescent="0.3">
      <c r="A250" s="80"/>
      <c r="B250" s="50"/>
      <c r="C250" s="50"/>
      <c r="D250" s="50"/>
      <c r="E250" s="53"/>
      <c r="F250" s="53"/>
      <c r="G250" s="70"/>
      <c r="H250" s="100"/>
      <c r="I250" s="70"/>
      <c r="J250" s="70"/>
      <c r="K250" s="100"/>
      <c r="L250" s="70"/>
      <c r="M250" s="70"/>
      <c r="N250" s="100"/>
      <c r="O250" s="70"/>
      <c r="P250" s="84"/>
      <c r="Q250" s="138"/>
      <c r="R250" s="138"/>
      <c r="S250" s="139"/>
      <c r="T250" s="70"/>
      <c r="U250" s="70"/>
      <c r="V250" s="70"/>
      <c r="W250" s="70"/>
      <c r="X250" s="70"/>
      <c r="Y250" s="139"/>
      <c r="Z250" s="70"/>
      <c r="AA250" s="70"/>
      <c r="AB250" s="70"/>
      <c r="AC250" s="70"/>
      <c r="AD250" s="70"/>
      <c r="AE250" s="139"/>
      <c r="AF250" s="70"/>
      <c r="AG250" s="141"/>
      <c r="AH250" s="70"/>
      <c r="AI250" s="142"/>
      <c r="AJ250" s="143"/>
      <c r="AK250" s="152"/>
    </row>
    <row r="251" spans="1:37" x14ac:dyDescent="0.3">
      <c r="A251" s="80"/>
      <c r="B251" s="50"/>
      <c r="C251" s="50"/>
      <c r="D251" s="50"/>
      <c r="E251" s="53"/>
      <c r="F251" s="53"/>
      <c r="G251" s="70"/>
      <c r="H251" s="100"/>
      <c r="I251" s="70"/>
      <c r="J251" s="70"/>
      <c r="K251" s="100"/>
      <c r="L251" s="70"/>
      <c r="M251" s="70"/>
      <c r="N251" s="100"/>
      <c r="O251" s="70"/>
      <c r="P251" s="84"/>
      <c r="Q251" s="138"/>
      <c r="R251" s="138"/>
      <c r="S251" s="139"/>
      <c r="T251" s="70"/>
      <c r="U251" s="70"/>
      <c r="V251" s="70"/>
      <c r="W251" s="70"/>
      <c r="X251" s="70"/>
      <c r="Y251" s="139"/>
      <c r="Z251" s="70"/>
      <c r="AA251" s="70"/>
      <c r="AB251" s="70"/>
      <c r="AC251" s="70"/>
      <c r="AD251" s="70"/>
      <c r="AE251" s="139"/>
      <c r="AF251" s="70"/>
      <c r="AG251" s="141"/>
      <c r="AH251" s="70"/>
      <c r="AI251" s="142"/>
      <c r="AJ251" s="143"/>
      <c r="AK251" s="152"/>
    </row>
    <row r="252" spans="1:37" x14ac:dyDescent="0.3">
      <c r="A252" s="80"/>
      <c r="B252" s="50"/>
      <c r="C252" s="50"/>
      <c r="D252" s="50"/>
      <c r="E252" s="53"/>
      <c r="F252" s="53"/>
      <c r="G252" s="70"/>
      <c r="H252" s="100"/>
      <c r="I252" s="70"/>
      <c r="J252" s="70"/>
      <c r="K252" s="100"/>
      <c r="L252" s="70"/>
      <c r="M252" s="70"/>
      <c r="N252" s="100"/>
      <c r="O252" s="70"/>
      <c r="P252" s="84"/>
      <c r="Q252" s="138"/>
      <c r="R252" s="138"/>
      <c r="S252" s="139"/>
      <c r="T252" s="70"/>
      <c r="U252" s="70"/>
      <c r="V252" s="70"/>
      <c r="W252" s="70"/>
      <c r="X252" s="70"/>
      <c r="Y252" s="139"/>
      <c r="Z252" s="70"/>
      <c r="AA252" s="70"/>
      <c r="AB252" s="70"/>
      <c r="AC252" s="70"/>
      <c r="AD252" s="70"/>
      <c r="AE252" s="139"/>
      <c r="AF252" s="70"/>
      <c r="AG252" s="141"/>
      <c r="AH252" s="70"/>
      <c r="AI252" s="142"/>
      <c r="AJ252" s="143"/>
      <c r="AK252" s="152"/>
    </row>
    <row r="253" spans="1:37" x14ac:dyDescent="0.3">
      <c r="A253" s="80"/>
      <c r="B253" s="50"/>
      <c r="C253" s="50"/>
      <c r="D253" s="50"/>
      <c r="E253" s="53"/>
      <c r="F253" s="53"/>
      <c r="G253" s="70"/>
      <c r="H253" s="100"/>
      <c r="I253" s="70"/>
      <c r="J253" s="70"/>
      <c r="K253" s="100"/>
      <c r="L253" s="70"/>
      <c r="M253" s="70"/>
      <c r="N253" s="100"/>
      <c r="O253" s="70"/>
      <c r="P253" s="84"/>
      <c r="Q253" s="138"/>
      <c r="R253" s="138"/>
      <c r="S253" s="139"/>
      <c r="T253" s="70"/>
      <c r="U253" s="70"/>
      <c r="V253" s="70"/>
      <c r="W253" s="70"/>
      <c r="X253" s="70"/>
      <c r="Y253" s="139"/>
      <c r="Z253" s="70"/>
      <c r="AA253" s="70"/>
      <c r="AB253" s="70"/>
      <c r="AC253" s="70"/>
      <c r="AD253" s="70"/>
      <c r="AE253" s="139"/>
      <c r="AF253" s="70"/>
      <c r="AG253" s="141"/>
      <c r="AH253" s="70"/>
      <c r="AI253" s="142"/>
      <c r="AJ253" s="143"/>
      <c r="AK253" s="152"/>
    </row>
    <row r="254" spans="1:37" x14ac:dyDescent="0.3">
      <c r="A254" s="80"/>
      <c r="B254" s="50"/>
      <c r="C254" s="50"/>
      <c r="D254" s="50"/>
      <c r="E254" s="53"/>
      <c r="F254" s="53"/>
      <c r="G254" s="70"/>
      <c r="H254" s="100"/>
      <c r="I254" s="70"/>
      <c r="J254" s="70"/>
      <c r="K254" s="100"/>
      <c r="L254" s="70"/>
      <c r="M254" s="70"/>
      <c r="N254" s="100"/>
      <c r="O254" s="70"/>
      <c r="P254" s="84"/>
      <c r="Q254" s="138"/>
      <c r="R254" s="138"/>
      <c r="S254" s="139"/>
      <c r="T254" s="70"/>
      <c r="U254" s="70"/>
      <c r="V254" s="70"/>
      <c r="W254" s="70"/>
      <c r="X254" s="70"/>
      <c r="Y254" s="139"/>
      <c r="Z254" s="70"/>
      <c r="AA254" s="70"/>
      <c r="AB254" s="70"/>
      <c r="AC254" s="70"/>
      <c r="AD254" s="70"/>
      <c r="AE254" s="139"/>
      <c r="AF254" s="70"/>
      <c r="AG254" s="141"/>
      <c r="AH254" s="70"/>
      <c r="AI254" s="142"/>
      <c r="AJ254" s="143"/>
      <c r="AK254" s="152"/>
    </row>
    <row r="255" spans="1:37" x14ac:dyDescent="0.3">
      <c r="A255" s="80"/>
      <c r="B255" s="50"/>
      <c r="C255" s="50"/>
      <c r="D255" s="50"/>
      <c r="E255" s="53"/>
      <c r="F255" s="53"/>
      <c r="G255" s="70"/>
      <c r="H255" s="100"/>
      <c r="I255" s="70"/>
      <c r="J255" s="70"/>
      <c r="K255" s="100"/>
      <c r="L255" s="70"/>
      <c r="M255" s="70"/>
      <c r="N255" s="100"/>
      <c r="O255" s="70"/>
      <c r="P255" s="84"/>
      <c r="Q255" s="138"/>
      <c r="R255" s="138"/>
      <c r="S255" s="139"/>
      <c r="T255" s="70"/>
      <c r="U255" s="70"/>
      <c r="V255" s="70"/>
      <c r="W255" s="70"/>
      <c r="X255" s="70"/>
      <c r="Y255" s="139"/>
      <c r="Z255" s="70"/>
      <c r="AA255" s="70"/>
      <c r="AB255" s="70"/>
      <c r="AC255" s="70"/>
      <c r="AD255" s="70"/>
      <c r="AE255" s="139"/>
      <c r="AF255" s="70"/>
      <c r="AG255" s="141"/>
      <c r="AH255" s="70"/>
      <c r="AI255" s="142"/>
      <c r="AJ255" s="143"/>
      <c r="AK255" s="152"/>
    </row>
    <row r="256" spans="1:37" x14ac:dyDescent="0.3">
      <c r="A256" s="80"/>
      <c r="B256" s="50"/>
      <c r="C256" s="50"/>
      <c r="D256" s="50"/>
      <c r="E256" s="53"/>
      <c r="F256" s="53"/>
      <c r="G256" s="70"/>
      <c r="H256" s="100"/>
      <c r="I256" s="70"/>
      <c r="J256" s="70"/>
      <c r="K256" s="100"/>
      <c r="L256" s="70"/>
      <c r="M256" s="70"/>
      <c r="N256" s="100"/>
      <c r="O256" s="70"/>
      <c r="P256" s="84"/>
      <c r="Q256" s="138"/>
      <c r="R256" s="138"/>
      <c r="S256" s="139"/>
      <c r="T256" s="70"/>
      <c r="U256" s="70"/>
      <c r="V256" s="70"/>
      <c r="W256" s="70"/>
      <c r="X256" s="70"/>
      <c r="Y256" s="139"/>
      <c r="Z256" s="70"/>
      <c r="AA256" s="70"/>
      <c r="AB256" s="70"/>
      <c r="AC256" s="70"/>
      <c r="AD256" s="70"/>
      <c r="AE256" s="139"/>
      <c r="AF256" s="70"/>
      <c r="AG256" s="141"/>
      <c r="AH256" s="70"/>
      <c r="AI256" s="142"/>
      <c r="AJ256" s="143"/>
      <c r="AK256" s="152"/>
    </row>
    <row r="257" spans="1:37" x14ac:dyDescent="0.3">
      <c r="A257" s="80"/>
      <c r="B257" s="50"/>
      <c r="C257" s="50"/>
      <c r="D257" s="50"/>
      <c r="E257" s="53"/>
      <c r="F257" s="53"/>
      <c r="G257" s="70"/>
      <c r="H257" s="100"/>
      <c r="I257" s="70"/>
      <c r="J257" s="70"/>
      <c r="K257" s="100"/>
      <c r="L257" s="70"/>
      <c r="M257" s="70"/>
      <c r="N257" s="100"/>
      <c r="O257" s="70"/>
      <c r="P257" s="84"/>
      <c r="Q257" s="138"/>
      <c r="R257" s="138"/>
      <c r="S257" s="139"/>
      <c r="T257" s="70"/>
      <c r="U257" s="70"/>
      <c r="V257" s="70"/>
      <c r="W257" s="70"/>
      <c r="X257" s="70"/>
      <c r="Y257" s="139"/>
      <c r="Z257" s="70"/>
      <c r="AA257" s="70"/>
      <c r="AB257" s="70"/>
      <c r="AC257" s="70"/>
      <c r="AD257" s="70"/>
      <c r="AE257" s="139"/>
      <c r="AF257" s="70"/>
      <c r="AG257" s="141"/>
      <c r="AH257" s="70"/>
      <c r="AI257" s="142"/>
      <c r="AJ257" s="143"/>
      <c r="AK257" s="152"/>
    </row>
    <row r="258" spans="1:37" x14ac:dyDescent="0.3">
      <c r="A258" s="80"/>
      <c r="B258" s="50"/>
      <c r="C258" s="50"/>
      <c r="D258" s="50"/>
      <c r="E258" s="53"/>
      <c r="F258" s="53"/>
      <c r="G258" s="70"/>
      <c r="H258" s="100"/>
      <c r="I258" s="70"/>
      <c r="J258" s="70"/>
      <c r="K258" s="100"/>
      <c r="L258" s="70"/>
      <c r="M258" s="70"/>
      <c r="N258" s="100"/>
      <c r="O258" s="70"/>
      <c r="P258" s="84"/>
      <c r="Q258" s="138"/>
      <c r="R258" s="138"/>
      <c r="S258" s="139"/>
      <c r="T258" s="70"/>
      <c r="U258" s="70"/>
      <c r="V258" s="70"/>
      <c r="W258" s="70"/>
      <c r="X258" s="70"/>
      <c r="Y258" s="139"/>
      <c r="Z258" s="70"/>
      <c r="AA258" s="70"/>
      <c r="AB258" s="70"/>
      <c r="AC258" s="70"/>
      <c r="AD258" s="70"/>
      <c r="AE258" s="139"/>
      <c r="AF258" s="70"/>
      <c r="AG258" s="141"/>
      <c r="AH258" s="70"/>
      <c r="AI258" s="142"/>
      <c r="AJ258" s="143"/>
      <c r="AK258" s="152"/>
    </row>
    <row r="259" spans="1:37" x14ac:dyDescent="0.3">
      <c r="A259" s="80"/>
      <c r="B259" s="50"/>
      <c r="C259" s="50"/>
      <c r="D259" s="50"/>
      <c r="E259" s="53"/>
      <c r="F259" s="53"/>
      <c r="G259" s="70"/>
      <c r="H259" s="100"/>
      <c r="I259" s="70"/>
      <c r="J259" s="70"/>
      <c r="K259" s="100"/>
      <c r="L259" s="70"/>
      <c r="M259" s="70"/>
      <c r="N259" s="100"/>
      <c r="O259" s="70"/>
      <c r="P259" s="84"/>
      <c r="Q259" s="138"/>
      <c r="R259" s="138"/>
      <c r="S259" s="139"/>
      <c r="T259" s="70"/>
      <c r="U259" s="70"/>
      <c r="V259" s="70"/>
      <c r="W259" s="70"/>
      <c r="X259" s="70"/>
      <c r="Y259" s="139"/>
      <c r="Z259" s="70"/>
      <c r="AA259" s="70"/>
      <c r="AB259" s="70"/>
      <c r="AC259" s="70"/>
      <c r="AD259" s="70"/>
      <c r="AE259" s="139"/>
      <c r="AF259" s="70"/>
      <c r="AG259" s="141"/>
      <c r="AH259" s="70"/>
      <c r="AI259" s="142"/>
      <c r="AJ259" s="143"/>
      <c r="AK259" s="152"/>
    </row>
    <row r="260" spans="1:37" x14ac:dyDescent="0.3">
      <c r="A260" s="80"/>
      <c r="B260" s="50"/>
      <c r="C260" s="50"/>
      <c r="D260" s="50"/>
      <c r="E260" s="53"/>
      <c r="F260" s="53"/>
      <c r="G260" s="70"/>
      <c r="H260" s="100"/>
      <c r="I260" s="70"/>
      <c r="J260" s="70"/>
      <c r="K260" s="100"/>
      <c r="L260" s="70"/>
      <c r="M260" s="70"/>
      <c r="N260" s="100"/>
      <c r="O260" s="70"/>
      <c r="P260" s="84"/>
      <c r="Q260" s="138"/>
      <c r="R260" s="138"/>
      <c r="S260" s="139"/>
      <c r="T260" s="70"/>
      <c r="U260" s="70"/>
      <c r="V260" s="70"/>
      <c r="W260" s="70"/>
      <c r="X260" s="70"/>
      <c r="Y260" s="139"/>
      <c r="Z260" s="70"/>
      <c r="AA260" s="70"/>
      <c r="AB260" s="70"/>
      <c r="AC260" s="70"/>
      <c r="AD260" s="70"/>
      <c r="AE260" s="139"/>
      <c r="AF260" s="70"/>
      <c r="AG260" s="141"/>
      <c r="AH260" s="70"/>
      <c r="AI260" s="142"/>
      <c r="AJ260" s="143"/>
      <c r="AK260" s="152"/>
    </row>
    <row r="261" spans="1:37" x14ac:dyDescent="0.3">
      <c r="A261" s="80"/>
      <c r="B261" s="50"/>
      <c r="C261" s="50"/>
      <c r="D261" s="50"/>
      <c r="E261" s="53"/>
      <c r="F261" s="53"/>
      <c r="G261" s="70"/>
      <c r="H261" s="100"/>
      <c r="I261" s="70"/>
      <c r="J261" s="70"/>
      <c r="K261" s="100"/>
      <c r="L261" s="70"/>
      <c r="M261" s="70"/>
      <c r="N261" s="100"/>
      <c r="O261" s="70"/>
      <c r="P261" s="84"/>
      <c r="Q261" s="138"/>
      <c r="R261" s="138"/>
      <c r="S261" s="139"/>
      <c r="T261" s="70"/>
      <c r="U261" s="70"/>
      <c r="V261" s="70"/>
      <c r="W261" s="70"/>
      <c r="X261" s="70"/>
      <c r="Y261" s="139"/>
      <c r="Z261" s="70"/>
      <c r="AA261" s="70"/>
      <c r="AB261" s="70"/>
      <c r="AC261" s="70"/>
      <c r="AD261" s="70"/>
      <c r="AE261" s="139"/>
      <c r="AF261" s="70"/>
      <c r="AG261" s="141"/>
      <c r="AH261" s="70"/>
      <c r="AI261" s="142"/>
      <c r="AJ261" s="143"/>
      <c r="AK261" s="152"/>
    </row>
    <row r="262" spans="1:37" x14ac:dyDescent="0.3">
      <c r="A262" s="80"/>
      <c r="B262" s="50"/>
      <c r="C262" s="50"/>
      <c r="D262" s="50"/>
      <c r="E262" s="53"/>
      <c r="F262" s="53"/>
      <c r="G262" s="70"/>
      <c r="H262" s="100"/>
      <c r="I262" s="70"/>
      <c r="J262" s="70"/>
      <c r="K262" s="100"/>
      <c r="L262" s="70"/>
      <c r="M262" s="70"/>
      <c r="N262" s="100"/>
      <c r="O262" s="70"/>
      <c r="P262" s="84"/>
      <c r="Q262" s="138"/>
      <c r="R262" s="138"/>
      <c r="S262" s="139"/>
      <c r="T262" s="70"/>
      <c r="U262" s="70"/>
      <c r="V262" s="70"/>
      <c r="W262" s="70"/>
      <c r="X262" s="70"/>
      <c r="Y262" s="139"/>
      <c r="Z262" s="70"/>
      <c r="AA262" s="70"/>
      <c r="AB262" s="70"/>
      <c r="AC262" s="70"/>
      <c r="AD262" s="70"/>
      <c r="AE262" s="139"/>
      <c r="AF262" s="70"/>
      <c r="AG262" s="141"/>
      <c r="AH262" s="70"/>
      <c r="AI262" s="142"/>
      <c r="AJ262" s="143"/>
      <c r="AK262" s="152"/>
    </row>
    <row r="263" spans="1:37" x14ac:dyDescent="0.3">
      <c r="A263" s="80"/>
      <c r="B263" s="50"/>
      <c r="C263" s="50"/>
      <c r="D263" s="50"/>
      <c r="E263" s="53"/>
      <c r="F263" s="53"/>
      <c r="G263" s="70"/>
      <c r="H263" s="100"/>
      <c r="I263" s="70"/>
      <c r="J263" s="70"/>
      <c r="K263" s="100"/>
      <c r="L263" s="70"/>
      <c r="M263" s="70"/>
      <c r="N263" s="100"/>
      <c r="O263" s="70"/>
      <c r="P263" s="84"/>
      <c r="Q263" s="138"/>
      <c r="R263" s="138"/>
      <c r="S263" s="139"/>
      <c r="T263" s="70"/>
      <c r="U263" s="70"/>
      <c r="V263" s="70"/>
      <c r="W263" s="70"/>
      <c r="X263" s="70"/>
      <c r="Y263" s="139"/>
      <c r="Z263" s="70"/>
      <c r="AA263" s="70"/>
      <c r="AB263" s="70"/>
      <c r="AC263" s="70"/>
      <c r="AD263" s="70"/>
      <c r="AE263" s="139"/>
      <c r="AF263" s="70"/>
      <c r="AG263" s="141"/>
      <c r="AH263" s="70"/>
      <c r="AI263" s="142"/>
      <c r="AJ263" s="143"/>
      <c r="AK263" s="152"/>
    </row>
    <row r="264" spans="1:37" x14ac:dyDescent="0.3">
      <c r="A264" s="80"/>
      <c r="B264" s="50"/>
      <c r="C264" s="50"/>
      <c r="D264" s="50"/>
      <c r="E264" s="53"/>
      <c r="F264" s="53"/>
      <c r="G264" s="70"/>
      <c r="H264" s="100"/>
      <c r="I264" s="70"/>
      <c r="J264" s="70"/>
      <c r="K264" s="100"/>
      <c r="L264" s="70"/>
      <c r="M264" s="70"/>
      <c r="N264" s="100"/>
      <c r="O264" s="70"/>
      <c r="P264" s="84"/>
      <c r="Q264" s="138"/>
      <c r="R264" s="138"/>
      <c r="S264" s="139"/>
      <c r="T264" s="70"/>
      <c r="U264" s="70"/>
      <c r="V264" s="70"/>
      <c r="W264" s="70"/>
      <c r="X264" s="70"/>
      <c r="Y264" s="139"/>
      <c r="Z264" s="70"/>
      <c r="AA264" s="70"/>
      <c r="AB264" s="70"/>
      <c r="AC264" s="70"/>
      <c r="AD264" s="70"/>
      <c r="AE264" s="139"/>
      <c r="AF264" s="70"/>
      <c r="AG264" s="141"/>
      <c r="AH264" s="70"/>
      <c r="AI264" s="142"/>
      <c r="AJ264" s="143"/>
      <c r="AK264" s="152"/>
    </row>
    <row r="265" spans="1:37" x14ac:dyDescent="0.3">
      <c r="A265" s="80"/>
      <c r="B265" s="50"/>
      <c r="C265" s="50"/>
      <c r="D265" s="50"/>
      <c r="E265" s="53"/>
      <c r="F265" s="53"/>
      <c r="G265" s="70"/>
      <c r="H265" s="100"/>
      <c r="I265" s="70"/>
      <c r="J265" s="70"/>
      <c r="K265" s="100"/>
      <c r="L265" s="70"/>
      <c r="M265" s="70"/>
      <c r="N265" s="100"/>
      <c r="O265" s="70"/>
      <c r="P265" s="84"/>
      <c r="Q265" s="138"/>
      <c r="R265" s="138"/>
      <c r="S265" s="139"/>
      <c r="T265" s="70"/>
      <c r="U265" s="70"/>
      <c r="V265" s="70"/>
      <c r="W265" s="70"/>
      <c r="X265" s="70"/>
      <c r="Y265" s="139"/>
      <c r="Z265" s="70"/>
      <c r="AA265" s="70"/>
      <c r="AB265" s="70"/>
      <c r="AC265" s="70"/>
      <c r="AD265" s="70"/>
      <c r="AE265" s="139"/>
      <c r="AF265" s="70"/>
      <c r="AG265" s="141"/>
      <c r="AH265" s="70"/>
      <c r="AI265" s="142"/>
      <c r="AJ265" s="143"/>
      <c r="AK265" s="152"/>
    </row>
    <row r="266" spans="1:37" x14ac:dyDescent="0.3">
      <c r="A266" s="80"/>
      <c r="B266" s="50"/>
      <c r="C266" s="50"/>
      <c r="D266" s="50"/>
      <c r="E266" s="53"/>
      <c r="F266" s="53"/>
      <c r="G266" s="70"/>
      <c r="H266" s="100"/>
      <c r="I266" s="70"/>
      <c r="J266" s="70"/>
      <c r="K266" s="100"/>
      <c r="L266" s="70"/>
      <c r="M266" s="70"/>
      <c r="N266" s="100"/>
      <c r="O266" s="70"/>
      <c r="P266" s="84"/>
      <c r="Q266" s="138"/>
      <c r="R266" s="138"/>
      <c r="S266" s="139"/>
      <c r="T266" s="70"/>
      <c r="U266" s="70"/>
      <c r="V266" s="70"/>
      <c r="W266" s="70"/>
      <c r="X266" s="70"/>
      <c r="Y266" s="139"/>
      <c r="Z266" s="70"/>
      <c r="AA266" s="70"/>
      <c r="AB266" s="70"/>
      <c r="AC266" s="70"/>
      <c r="AD266" s="70"/>
      <c r="AE266" s="139"/>
      <c r="AF266" s="70"/>
      <c r="AG266" s="141"/>
      <c r="AH266" s="70"/>
      <c r="AI266" s="142"/>
      <c r="AJ266" s="143"/>
      <c r="AK266" s="152"/>
    </row>
    <row r="267" spans="1:37" x14ac:dyDescent="0.3">
      <c r="A267" s="80"/>
      <c r="B267" s="50"/>
      <c r="C267" s="50"/>
      <c r="D267" s="50"/>
      <c r="E267" s="53"/>
      <c r="F267" s="53"/>
      <c r="G267" s="70"/>
      <c r="H267" s="100"/>
      <c r="I267" s="70"/>
      <c r="J267" s="70"/>
      <c r="K267" s="100"/>
      <c r="L267" s="70"/>
      <c r="M267" s="70"/>
      <c r="N267" s="100"/>
      <c r="O267" s="70"/>
      <c r="P267" s="84"/>
      <c r="Q267" s="138"/>
      <c r="R267" s="138"/>
      <c r="S267" s="139"/>
      <c r="T267" s="70"/>
      <c r="U267" s="70"/>
      <c r="V267" s="70"/>
      <c r="W267" s="70"/>
      <c r="X267" s="70"/>
      <c r="Y267" s="139"/>
      <c r="Z267" s="70"/>
      <c r="AA267" s="70"/>
      <c r="AB267" s="70"/>
      <c r="AC267" s="70"/>
      <c r="AD267" s="70"/>
      <c r="AE267" s="139"/>
      <c r="AF267" s="70"/>
      <c r="AG267" s="141"/>
      <c r="AH267" s="70"/>
      <c r="AI267" s="142"/>
      <c r="AJ267" s="143"/>
      <c r="AK267" s="152"/>
    </row>
    <row r="268" spans="1:37" x14ac:dyDescent="0.3">
      <c r="A268" s="80"/>
      <c r="B268" s="50"/>
      <c r="C268" s="50"/>
      <c r="D268" s="50"/>
      <c r="E268" s="53"/>
      <c r="F268" s="53"/>
      <c r="G268" s="70"/>
      <c r="H268" s="100"/>
      <c r="I268" s="70"/>
      <c r="J268" s="70"/>
      <c r="K268" s="100"/>
      <c r="L268" s="70"/>
      <c r="M268" s="70"/>
      <c r="N268" s="100"/>
      <c r="O268" s="70"/>
      <c r="P268" s="84"/>
      <c r="Q268" s="138"/>
      <c r="R268" s="138"/>
      <c r="S268" s="139"/>
      <c r="T268" s="70"/>
      <c r="U268" s="70"/>
      <c r="V268" s="70"/>
      <c r="W268" s="70"/>
      <c r="X268" s="70"/>
      <c r="Y268" s="139"/>
      <c r="Z268" s="70"/>
      <c r="AA268" s="70"/>
      <c r="AB268" s="70"/>
      <c r="AC268" s="70"/>
      <c r="AD268" s="70"/>
      <c r="AE268" s="139"/>
      <c r="AF268" s="70"/>
      <c r="AG268" s="141"/>
      <c r="AH268" s="144"/>
      <c r="AI268" s="144"/>
      <c r="AJ268" s="143"/>
      <c r="AK268" s="152"/>
    </row>
  </sheetData>
  <autoFilter ref="A4:AK4"/>
  <conditionalFormatting sqref="O5:P169 O171:P189 T170:V170 O191:P201 P190 L191:L201 L171:L189 L5:L169 H5:J169 B5:F229 H203:J229 H191:J201 H171:J189 B230:J231 S5:V169 N203:R268 W5:AK268 A232:J268 K203:L268 H231:H240 S171:V268 A229:A240">
    <cfRule type="expression" dxfId="29" priority="50">
      <formula>MOD(ROW()+1,2)=1</formula>
    </cfRule>
  </conditionalFormatting>
  <conditionalFormatting sqref="B5:B268">
    <cfRule type="cellIs" dxfId="28" priority="46" operator="equal">
      <formula>"TE"</formula>
    </cfRule>
    <cfRule type="cellIs" dxfId="27" priority="47" operator="equal">
      <formula>"RB"</formula>
    </cfRule>
    <cfRule type="cellIs" dxfId="26" priority="48" operator="equal">
      <formula>"QB"</formula>
    </cfRule>
  </conditionalFormatting>
  <conditionalFormatting sqref="M5:M169 M171:M189 M191:M201 M203:M268">
    <cfRule type="expression" dxfId="25" priority="45" stopIfTrue="1">
      <formula>MOD(ROW()+1,2)=1</formula>
    </cfRule>
  </conditionalFormatting>
  <conditionalFormatting sqref="O170:P170 H170:J170 L170 S170">
    <cfRule type="expression" dxfId="24" priority="44">
      <formula>MOD(ROW()+1,2)=1</formula>
    </cfRule>
  </conditionalFormatting>
  <conditionalFormatting sqref="M170">
    <cfRule type="expression" dxfId="23" priority="42" stopIfTrue="1">
      <formula>MOD(ROW()+1,2)=1</formula>
    </cfRule>
  </conditionalFormatting>
  <conditionalFormatting sqref="O190 H190:J190 L190">
    <cfRule type="expression" dxfId="22" priority="41">
      <formula>MOD(ROW()+1,2)=1</formula>
    </cfRule>
  </conditionalFormatting>
  <conditionalFormatting sqref="M190">
    <cfRule type="expression" dxfId="21" priority="39" stopIfTrue="1">
      <formula>MOD(ROW()+1,2)=1</formula>
    </cfRule>
  </conditionalFormatting>
  <conditionalFormatting sqref="O202:P202 H202:J202 L202">
    <cfRule type="expression" dxfId="20" priority="38">
      <formula>MOD(ROW()+1,2)=1</formula>
    </cfRule>
  </conditionalFormatting>
  <conditionalFormatting sqref="M202">
    <cfRule type="expression" dxfId="19" priority="36" stopIfTrue="1">
      <formula>MOD(ROW()+1,2)=1</formula>
    </cfRule>
  </conditionalFormatting>
  <conditionalFormatting sqref="A230">
    <cfRule type="expression" dxfId="18" priority="29">
      <formula>MOD(ROW()+1,2)=1</formula>
    </cfRule>
  </conditionalFormatting>
  <conditionalFormatting sqref="A5 A7 A9 A11 A13 A15 A17 A19 A21 A23 A25 A27 A29 A31 A33 A35 A37 A39 A41 A43 A45 A47 A49 A51 A53 A55 A57 A59 A61 A63 A65 A67 A69 A71 A73 A75 A77 A79 A81 A83 A85 A87 A89 A91 A93 A95 A97 A99 A101 A103 A105 A107 A109 A111 A113 A115 A117 A119 A121 A123 A125 A127 A129 A131 A133 A135 A137 A139 A141 A143 A145 A147 A149 A151 A153 A155 A157 A159 A161 A163 A165 A167 A169 A171 A173 A175 A177 A179 A181 A183 A185 A187 A189 A191 A193 A195 A197 A199 A201 A203 A205 A207 A209 A211 A213 A215 A217 A219 A221 A223 A225 A227">
    <cfRule type="expression" dxfId="17" priority="27">
      <formula>MOD(ROW()+1,2)=1</formula>
    </cfRule>
  </conditionalFormatting>
  <conditionalFormatting sqref="A6 A8 A10 A12 A14 A16 A18 A20 A22 A24 A26 A28 A30 A32 A34 A36 A38 A40 A42 A44 A46 A48 A50 A52 A54 A56 A58 A60 A62 A64 A66 A68 A70 A72 A74 A76 A78 A80 A82 A84 A86 A88 A90 A92 A94 A96 A98 A100 A102 A104 A106 A108 A110 A112 A114 A116 A118 A120 A122 A124 A126 A128 A130 A132 A134 A136 A138 A140 A142 A144 A146 A148 A150 A152 A154 A156 A158 A160 A162 A164 A166 A168 A170 A172 A174 A176 A178 A180 A182 A184 A186 A188 A190 A192 A194 A196 A198 A200 A202 A204 A206 A208 A210 A212 A214 A216 A218 A220 A222 A224 A226 A228">
    <cfRule type="expression" dxfId="16" priority="26">
      <formula>MOD(ROW()+1,2)=1</formula>
    </cfRule>
  </conditionalFormatting>
  <conditionalFormatting sqref="K5:K169 K171:K189 K191:K201">
    <cfRule type="expression" dxfId="15" priority="25">
      <formula>MOD(ROW()+1,2)=1</formula>
    </cfRule>
  </conditionalFormatting>
  <conditionalFormatting sqref="K170">
    <cfRule type="expression" dxfId="14" priority="23">
      <formula>MOD(ROW()+1,2)=1</formula>
    </cfRule>
  </conditionalFormatting>
  <conditionalFormatting sqref="K190">
    <cfRule type="expression" dxfId="13" priority="21">
      <formula>MOD(ROW()+1,2)=1</formula>
    </cfRule>
  </conditionalFormatting>
  <conditionalFormatting sqref="K202">
    <cfRule type="expression" dxfId="12" priority="19">
      <formula>MOD(ROW()+1,2)=1</formula>
    </cfRule>
  </conditionalFormatting>
  <conditionalFormatting sqref="N5:N169 N171:N189 N191:N201">
    <cfRule type="expression" dxfId="11" priority="17">
      <formula>MOD(ROW()+1,2)=1</formula>
    </cfRule>
  </conditionalFormatting>
  <conditionalFormatting sqref="N170">
    <cfRule type="expression" dxfId="10" priority="15">
      <formula>MOD(ROW()+1,2)=1</formula>
    </cfRule>
  </conditionalFormatting>
  <conditionalFormatting sqref="N190">
    <cfRule type="expression" dxfId="9" priority="13">
      <formula>MOD(ROW()+1,2)=1</formula>
    </cfRule>
  </conditionalFormatting>
  <conditionalFormatting sqref="N202">
    <cfRule type="expression" dxfId="8" priority="11">
      <formula>MOD(ROW()+1,2)=1</formula>
    </cfRule>
  </conditionalFormatting>
  <conditionalFormatting sqref="G5:G169 G203:G229 G191:G201 G171:G189">
    <cfRule type="expression" dxfId="7" priority="9">
      <formula>MOD(ROW()+1,2)=1</formula>
    </cfRule>
  </conditionalFormatting>
  <conditionalFormatting sqref="G170">
    <cfRule type="expression" dxfId="6" priority="8">
      <formula>MOD(ROW()+1,2)=1</formula>
    </cfRule>
  </conditionalFormatting>
  <conditionalFormatting sqref="G190">
    <cfRule type="expression" dxfId="5" priority="7">
      <formula>MOD(ROW()+1,2)=1</formula>
    </cfRule>
  </conditionalFormatting>
  <conditionalFormatting sqref="G202">
    <cfRule type="expression" dxfId="4" priority="6">
      <formula>MOD(ROW()+1,2)=1</formula>
    </cfRule>
  </conditionalFormatting>
  <conditionalFormatting sqref="Q5:R169 Q171:R201">
    <cfRule type="expression" dxfId="3" priority="3">
      <formula>MOD(ROW()+1,2)=1</formula>
    </cfRule>
  </conditionalFormatting>
  <conditionalFormatting sqref="Q170:R170">
    <cfRule type="expression" dxfId="2" priority="2">
      <formula>MOD(ROW()+1,2)=1</formula>
    </cfRule>
  </conditionalFormatting>
  <conditionalFormatting sqref="Q202:R202">
    <cfRule type="expression" dxfId="1" priority="1">
      <formula>MOD(ROW()+1,2)=1</formula>
    </cfRule>
  </conditionalFormatting>
  <hyperlinks>
    <hyperlink ref="AJ1" r:id="rId1" display="http://www.fantasycube.com/"/>
    <hyperlink ref="A5" r:id="rId2"/>
    <hyperlink ref="A6" r:id="rId3"/>
    <hyperlink ref="A7" r:id="rId4"/>
    <hyperlink ref="A8" r:id="rId5"/>
    <hyperlink ref="A9" r:id="rId6"/>
    <hyperlink ref="A10" r:id="rId7"/>
    <hyperlink ref="A11" r:id="rId8"/>
    <hyperlink ref="A12" r:id="rId9"/>
    <hyperlink ref="A13" r:id="rId10"/>
    <hyperlink ref="A14" r:id="rId11"/>
    <hyperlink ref="A15" r:id="rId12"/>
    <hyperlink ref="A16" r:id="rId13"/>
    <hyperlink ref="A17" r:id="rId14"/>
    <hyperlink ref="A18" r:id="rId15"/>
    <hyperlink ref="A19" r:id="rId16"/>
    <hyperlink ref="A20" r:id="rId17"/>
    <hyperlink ref="A21" r:id="rId18"/>
    <hyperlink ref="A22" r:id="rId19"/>
    <hyperlink ref="A23" r:id="rId20"/>
    <hyperlink ref="A24" r:id="rId21"/>
    <hyperlink ref="A25" r:id="rId22"/>
    <hyperlink ref="A26" r:id="rId23"/>
    <hyperlink ref="A27" r:id="rId24"/>
    <hyperlink ref="A28" r:id="rId25"/>
    <hyperlink ref="A29" r:id="rId26"/>
    <hyperlink ref="A30" r:id="rId27"/>
    <hyperlink ref="A31" r:id="rId28"/>
    <hyperlink ref="A32" r:id="rId29"/>
    <hyperlink ref="A33" r:id="rId30"/>
    <hyperlink ref="A34" r:id="rId31"/>
    <hyperlink ref="A35" r:id="rId32"/>
    <hyperlink ref="A36" r:id="rId33"/>
    <hyperlink ref="A37" r:id="rId34"/>
    <hyperlink ref="A38" r:id="rId35"/>
    <hyperlink ref="A39" r:id="rId36"/>
    <hyperlink ref="A40" r:id="rId37"/>
    <hyperlink ref="A41" r:id="rId38"/>
    <hyperlink ref="A42" r:id="rId39"/>
    <hyperlink ref="A43" r:id="rId40"/>
    <hyperlink ref="A44" r:id="rId41"/>
    <hyperlink ref="A45" r:id="rId42"/>
    <hyperlink ref="A46" r:id="rId43"/>
    <hyperlink ref="A47" r:id="rId44"/>
    <hyperlink ref="A48" r:id="rId45"/>
    <hyperlink ref="A49" r:id="rId46"/>
    <hyperlink ref="A50" r:id="rId47"/>
    <hyperlink ref="A51" r:id="rId48"/>
    <hyperlink ref="A52" r:id="rId49"/>
    <hyperlink ref="A53" r:id="rId50"/>
    <hyperlink ref="A54" r:id="rId51"/>
    <hyperlink ref="A55" r:id="rId52"/>
    <hyperlink ref="A56" r:id="rId53"/>
    <hyperlink ref="A57" r:id="rId54"/>
    <hyperlink ref="A58" r:id="rId55"/>
    <hyperlink ref="A59" r:id="rId56"/>
    <hyperlink ref="A60" r:id="rId57"/>
    <hyperlink ref="A61" r:id="rId58"/>
    <hyperlink ref="A62" r:id="rId59"/>
    <hyperlink ref="A63" r:id="rId60"/>
    <hyperlink ref="A64" r:id="rId61"/>
    <hyperlink ref="A65" r:id="rId62"/>
    <hyperlink ref="A66" r:id="rId63"/>
    <hyperlink ref="A67" r:id="rId64"/>
    <hyperlink ref="A68" r:id="rId65"/>
    <hyperlink ref="A69" r:id="rId66"/>
    <hyperlink ref="A70" r:id="rId67"/>
    <hyperlink ref="A71" r:id="rId68"/>
    <hyperlink ref="A72" r:id="rId69"/>
    <hyperlink ref="A73" r:id="rId70"/>
    <hyperlink ref="A74" r:id="rId71"/>
    <hyperlink ref="A75" r:id="rId72"/>
    <hyperlink ref="A76" r:id="rId73"/>
    <hyperlink ref="A77" r:id="rId74"/>
    <hyperlink ref="A78" r:id="rId75"/>
    <hyperlink ref="A79" r:id="rId76"/>
    <hyperlink ref="A80" r:id="rId77"/>
    <hyperlink ref="A81" r:id="rId78"/>
    <hyperlink ref="A82" r:id="rId79"/>
    <hyperlink ref="A83" r:id="rId80"/>
    <hyperlink ref="A84" r:id="rId81"/>
    <hyperlink ref="A85" r:id="rId82"/>
    <hyperlink ref="A86" r:id="rId83"/>
    <hyperlink ref="A87" r:id="rId84"/>
    <hyperlink ref="A88" r:id="rId85"/>
    <hyperlink ref="A89" r:id="rId86"/>
    <hyperlink ref="A90" r:id="rId87"/>
    <hyperlink ref="A91" r:id="rId88"/>
    <hyperlink ref="A92" r:id="rId89"/>
    <hyperlink ref="A93" r:id="rId90"/>
    <hyperlink ref="A94" r:id="rId91"/>
    <hyperlink ref="A95" r:id="rId92"/>
    <hyperlink ref="A96" r:id="rId93"/>
    <hyperlink ref="A97" r:id="rId94"/>
    <hyperlink ref="A98" r:id="rId95"/>
    <hyperlink ref="A99" r:id="rId96"/>
    <hyperlink ref="A100" r:id="rId97"/>
    <hyperlink ref="A101" r:id="rId98"/>
    <hyperlink ref="A102" r:id="rId99"/>
    <hyperlink ref="A103" r:id="rId100"/>
    <hyperlink ref="A104" r:id="rId101"/>
    <hyperlink ref="A105" r:id="rId102"/>
    <hyperlink ref="A106" r:id="rId103"/>
    <hyperlink ref="A107" r:id="rId104"/>
    <hyperlink ref="A108" r:id="rId105"/>
    <hyperlink ref="A109" r:id="rId106"/>
    <hyperlink ref="A110" r:id="rId107"/>
    <hyperlink ref="A111" r:id="rId108"/>
    <hyperlink ref="A112" r:id="rId109"/>
    <hyperlink ref="A113" r:id="rId110"/>
    <hyperlink ref="A114" r:id="rId111"/>
    <hyperlink ref="A115" r:id="rId112"/>
    <hyperlink ref="A116" r:id="rId113"/>
    <hyperlink ref="A117" r:id="rId114"/>
    <hyperlink ref="A118" r:id="rId115"/>
    <hyperlink ref="A119" r:id="rId116"/>
    <hyperlink ref="A120" r:id="rId117"/>
    <hyperlink ref="A121" r:id="rId118"/>
    <hyperlink ref="A122" r:id="rId119"/>
    <hyperlink ref="A123" r:id="rId120"/>
    <hyperlink ref="A124" r:id="rId121"/>
    <hyperlink ref="A125" r:id="rId122"/>
    <hyperlink ref="A126" r:id="rId123"/>
    <hyperlink ref="A127" r:id="rId124"/>
    <hyperlink ref="A128" r:id="rId125"/>
    <hyperlink ref="A129" r:id="rId126"/>
    <hyperlink ref="A130" r:id="rId127"/>
    <hyperlink ref="A131" r:id="rId128"/>
    <hyperlink ref="A132" r:id="rId129"/>
    <hyperlink ref="A133" r:id="rId130"/>
    <hyperlink ref="A134" r:id="rId131"/>
    <hyperlink ref="A135" r:id="rId132"/>
    <hyperlink ref="A136" r:id="rId133"/>
    <hyperlink ref="A137" r:id="rId134"/>
    <hyperlink ref="A138" r:id="rId135"/>
    <hyperlink ref="A139" r:id="rId136"/>
    <hyperlink ref="A140" r:id="rId137"/>
    <hyperlink ref="A141" r:id="rId138"/>
    <hyperlink ref="A142" r:id="rId139"/>
    <hyperlink ref="A143" r:id="rId140"/>
    <hyperlink ref="A144" r:id="rId141"/>
    <hyperlink ref="A145" r:id="rId142"/>
    <hyperlink ref="A146" r:id="rId143"/>
    <hyperlink ref="A147" r:id="rId144"/>
    <hyperlink ref="A148" r:id="rId145"/>
    <hyperlink ref="A149" r:id="rId146"/>
    <hyperlink ref="A150" r:id="rId147"/>
    <hyperlink ref="A151" r:id="rId148"/>
    <hyperlink ref="A152" r:id="rId149"/>
    <hyperlink ref="A153" r:id="rId150"/>
    <hyperlink ref="A154" r:id="rId151"/>
    <hyperlink ref="A155" r:id="rId152"/>
    <hyperlink ref="A156" r:id="rId153"/>
    <hyperlink ref="A157" r:id="rId154"/>
    <hyperlink ref="A158" r:id="rId155"/>
    <hyperlink ref="A159" r:id="rId156"/>
    <hyperlink ref="A160" r:id="rId157"/>
    <hyperlink ref="A161" r:id="rId158"/>
    <hyperlink ref="A162" r:id="rId159"/>
    <hyperlink ref="A163" r:id="rId160"/>
    <hyperlink ref="A164" r:id="rId161"/>
    <hyperlink ref="A165" r:id="rId162"/>
    <hyperlink ref="A166" r:id="rId163"/>
    <hyperlink ref="A167" r:id="rId164"/>
    <hyperlink ref="A168" r:id="rId165"/>
    <hyperlink ref="A169" r:id="rId166"/>
    <hyperlink ref="A170" r:id="rId167"/>
    <hyperlink ref="A171" r:id="rId168"/>
    <hyperlink ref="A172" r:id="rId169"/>
    <hyperlink ref="A173" r:id="rId170"/>
    <hyperlink ref="A174" r:id="rId171"/>
    <hyperlink ref="A175" r:id="rId172"/>
    <hyperlink ref="A176" r:id="rId173"/>
    <hyperlink ref="A177" r:id="rId174"/>
    <hyperlink ref="A178" r:id="rId175"/>
    <hyperlink ref="A179" r:id="rId176"/>
    <hyperlink ref="A180" r:id="rId177"/>
    <hyperlink ref="A181" r:id="rId178"/>
    <hyperlink ref="A182" r:id="rId179"/>
    <hyperlink ref="A183" r:id="rId180"/>
    <hyperlink ref="A184" r:id="rId181"/>
    <hyperlink ref="A185" r:id="rId182"/>
    <hyperlink ref="A186" r:id="rId183"/>
    <hyperlink ref="A187" r:id="rId184"/>
    <hyperlink ref="A188" r:id="rId185"/>
    <hyperlink ref="A189" r:id="rId186"/>
    <hyperlink ref="A190" r:id="rId187"/>
    <hyperlink ref="A191" r:id="rId188"/>
    <hyperlink ref="A192" r:id="rId189"/>
    <hyperlink ref="A193" r:id="rId190"/>
    <hyperlink ref="A194" r:id="rId191"/>
    <hyperlink ref="A195" r:id="rId192"/>
    <hyperlink ref="A196" r:id="rId193"/>
    <hyperlink ref="A197" r:id="rId194"/>
    <hyperlink ref="A198" r:id="rId195"/>
    <hyperlink ref="A199" r:id="rId196"/>
    <hyperlink ref="A200" r:id="rId197"/>
    <hyperlink ref="A201" r:id="rId198"/>
    <hyperlink ref="A202" r:id="rId199"/>
    <hyperlink ref="A203" r:id="rId200"/>
    <hyperlink ref="A204" r:id="rId201"/>
    <hyperlink ref="A205" r:id="rId202"/>
    <hyperlink ref="A206" r:id="rId203"/>
    <hyperlink ref="A207" r:id="rId204"/>
    <hyperlink ref="A208" r:id="rId205"/>
    <hyperlink ref="A209" r:id="rId206"/>
    <hyperlink ref="A210" r:id="rId207"/>
    <hyperlink ref="A211" r:id="rId208"/>
    <hyperlink ref="A212" r:id="rId209"/>
    <hyperlink ref="A213" r:id="rId210"/>
    <hyperlink ref="A214" r:id="rId211"/>
    <hyperlink ref="A215" r:id="rId212"/>
    <hyperlink ref="A216" r:id="rId213"/>
    <hyperlink ref="A217" r:id="rId214"/>
    <hyperlink ref="A218" r:id="rId215"/>
    <hyperlink ref="A219" r:id="rId216"/>
    <hyperlink ref="A220" r:id="rId217"/>
    <hyperlink ref="A221" r:id="rId218"/>
    <hyperlink ref="A222" r:id="rId219"/>
    <hyperlink ref="A223" r:id="rId220"/>
    <hyperlink ref="A224" r:id="rId221"/>
    <hyperlink ref="A225" r:id="rId222"/>
    <hyperlink ref="A226" r:id="rId223"/>
    <hyperlink ref="A227" r:id="rId224"/>
    <hyperlink ref="A228" r:id="rId225"/>
    <hyperlink ref="A229" r:id="rId226"/>
    <hyperlink ref="A230" r:id="rId227" display="http://sports.yahoo.com/nfl/players/27641"/>
    <hyperlink ref="A231" r:id="rId228" display="http://sports.yahoo.com/nfl/players/26685"/>
    <hyperlink ref="A232" r:id="rId229" display="http://sports.yahoo.com/nfl/players/25777"/>
    <hyperlink ref="A233" r:id="rId230" display="http://sports.yahoo.com/nfl/players/9294"/>
    <hyperlink ref="A234" r:id="rId231" display="http://sports.yahoo.com/nfl/players/25234"/>
    <hyperlink ref="A235" r:id="rId232" display="http://sports.yahoo.com/nfl/players/24774"/>
    <hyperlink ref="A236" r:id="rId233" display="http://sports.yahoo.com/nfl/players/26006"/>
    <hyperlink ref="A237" r:id="rId234" display="http://sports.yahoo.com/nfl/players/26488"/>
    <hyperlink ref="A238" r:id="rId235" display="http://sports.yahoo.com/nfl/players/25939"/>
    <hyperlink ref="A239" r:id="rId236" display="http://sports.yahoo.com/nfl/players/26064"/>
    <hyperlink ref="A240" r:id="rId237" display="http://sports.yahoo.com/nfl/players/9517"/>
  </hyperlinks>
  <pageMargins left="0.75" right="0.75" top="1" bottom="1" header="0.5" footer="0.5"/>
  <pageSetup scale="55" fitToHeight="0" orientation="portrait" r:id="rId238"/>
  <headerFooter alignWithMargins="0">
    <oddFooter>&amp;L&amp;"Verdana,Regular"&amp;8Copyright FantasyCube.com. This work is licensed under a Creative Commons Attribution-NonCommercial-NoDerivs 3.0 Unported License.&amp;R&amp;"Verdana,Regular"&amp;8[&amp;A]  Page &amp;P of &amp;N</oddFooter>
  </headerFooter>
  <ignoredErrors>
    <ignoredError sqref="G65 G93 G130 G132 G145 G158 G162:G163 G169 G173:G174 G178:G179 G186 G211 G230:G240" unlockedFormula="1"/>
  </ignoredErrors>
  <drawing r:id="rId239"/>
  <legacyDrawing r:id="rId240"/>
  <extLst>
    <ext xmlns:x14="http://schemas.microsoft.com/office/spreadsheetml/2009/9/main" uri="{78C0D931-6437-407d-A8EE-F0AAD7539E65}">
      <x14:conditionalFormattings>
        <x14:conditionalFormatting xmlns:xm="http://schemas.microsoft.com/office/excel/2006/main">
          <x14:cfRule type="iconSet" priority="49" id="{F9E77AE5-5F79-4A47-A588-73D5B65C6351}">
            <x14:iconSet iconSet="3Triangles" custom="1">
              <x14:cfvo type="percent">
                <xm:f>0</xm:f>
              </x14:cfvo>
              <x14:cfvo type="num">
                <xm:f>0</xm:f>
              </x14:cfvo>
              <x14:cfvo type="num" gte="0">
                <xm:f>0</xm:f>
              </x14:cfvo>
              <x14:cfIcon iconSet="3Triangles" iconId="0"/>
              <x14:cfIcon iconSet="NoIcons" iconId="0"/>
              <x14:cfIcon iconSet="3Triangles" iconId="2"/>
            </x14:iconSet>
          </x14:cfRule>
          <xm:sqref>H5:H169 H171:H189 H191:H201 H203:H229</xm:sqref>
        </x14:conditionalFormatting>
        <x14:conditionalFormatting xmlns:xm="http://schemas.microsoft.com/office/excel/2006/main">
          <x14:cfRule type="iconSet" priority="43" id="{AA1ACCEA-4908-4130-8482-6E9318EBD4B6}">
            <x14:iconSet iconSet="3Triangles" custom="1">
              <x14:cfvo type="percent">
                <xm:f>0</xm:f>
              </x14:cfvo>
              <x14:cfvo type="num">
                <xm:f>0</xm:f>
              </x14:cfvo>
              <x14:cfvo type="num" gte="0">
                <xm:f>0</xm:f>
              </x14:cfvo>
              <x14:cfIcon iconSet="3Triangles" iconId="0"/>
              <x14:cfIcon iconSet="NoIcons" iconId="0"/>
              <x14:cfIcon iconSet="3Triangles" iconId="2"/>
            </x14:iconSet>
          </x14:cfRule>
          <xm:sqref>H170</xm:sqref>
        </x14:conditionalFormatting>
        <x14:conditionalFormatting xmlns:xm="http://schemas.microsoft.com/office/excel/2006/main">
          <x14:cfRule type="iconSet" priority="40" id="{82343E24-6D50-470A-81BA-13B0B5CA3557}">
            <x14:iconSet iconSet="3Triangles" custom="1">
              <x14:cfvo type="percent">
                <xm:f>0</xm:f>
              </x14:cfvo>
              <x14:cfvo type="num">
                <xm:f>0</xm:f>
              </x14:cfvo>
              <x14:cfvo type="num" gte="0">
                <xm:f>0</xm:f>
              </x14:cfvo>
              <x14:cfIcon iconSet="3Triangles" iconId="0"/>
              <x14:cfIcon iconSet="NoIcons" iconId="0"/>
              <x14:cfIcon iconSet="3Triangles" iconId="2"/>
            </x14:iconSet>
          </x14:cfRule>
          <xm:sqref>H190</xm:sqref>
        </x14:conditionalFormatting>
        <x14:conditionalFormatting xmlns:xm="http://schemas.microsoft.com/office/excel/2006/main">
          <x14:cfRule type="iconSet" priority="37" id="{D8875A05-313B-4254-8C88-FC4C68B1619D}">
            <x14:iconSet iconSet="3Triangles" custom="1">
              <x14:cfvo type="percent">
                <xm:f>0</xm:f>
              </x14:cfvo>
              <x14:cfvo type="num">
                <xm:f>0</xm:f>
              </x14:cfvo>
              <x14:cfvo type="num" gte="0">
                <xm:f>0</xm:f>
              </x14:cfvo>
              <x14:cfIcon iconSet="3Triangles" iconId="0"/>
              <x14:cfIcon iconSet="NoIcons" iconId="0"/>
              <x14:cfIcon iconSet="3Triangles" iconId="2"/>
            </x14:iconSet>
          </x14:cfRule>
          <xm:sqref>H202</xm:sqref>
        </x14:conditionalFormatting>
        <x14:conditionalFormatting xmlns:xm="http://schemas.microsoft.com/office/excel/2006/main">
          <x14:cfRule type="iconSet" priority="24" id="{4066F930-4E99-4BA8-B1AC-A3CB0511C87C}">
            <x14:iconSet iconSet="3Triangles" custom="1">
              <x14:cfvo type="percent">
                <xm:f>0</xm:f>
              </x14:cfvo>
              <x14:cfvo type="num">
                <xm:f>0</xm:f>
              </x14:cfvo>
              <x14:cfvo type="num" gte="0">
                <xm:f>0</xm:f>
              </x14:cfvo>
              <x14:cfIcon iconSet="3Triangles" iconId="0"/>
              <x14:cfIcon iconSet="NoIcons" iconId="0"/>
              <x14:cfIcon iconSet="3Triangles" iconId="2"/>
            </x14:iconSet>
          </x14:cfRule>
          <xm:sqref>K5:K169 K171:K189 K191:K201 K203:K229</xm:sqref>
        </x14:conditionalFormatting>
        <x14:conditionalFormatting xmlns:xm="http://schemas.microsoft.com/office/excel/2006/main">
          <x14:cfRule type="iconSet" priority="22" id="{24FC8A2F-5544-40EC-9297-FA8BBE22CB27}">
            <x14:iconSet iconSet="3Triangles" custom="1">
              <x14:cfvo type="percent">
                <xm:f>0</xm:f>
              </x14:cfvo>
              <x14:cfvo type="num">
                <xm:f>0</xm:f>
              </x14:cfvo>
              <x14:cfvo type="num" gte="0">
                <xm:f>0</xm:f>
              </x14:cfvo>
              <x14:cfIcon iconSet="3Triangles" iconId="0"/>
              <x14:cfIcon iconSet="NoIcons" iconId="0"/>
              <x14:cfIcon iconSet="3Triangles" iconId="2"/>
            </x14:iconSet>
          </x14:cfRule>
          <xm:sqref>K170</xm:sqref>
        </x14:conditionalFormatting>
        <x14:conditionalFormatting xmlns:xm="http://schemas.microsoft.com/office/excel/2006/main">
          <x14:cfRule type="iconSet" priority="20" id="{373AF8DC-6438-47A3-9B4F-BA8BBCC220C2}">
            <x14:iconSet iconSet="3Triangles" custom="1">
              <x14:cfvo type="percent">
                <xm:f>0</xm:f>
              </x14:cfvo>
              <x14:cfvo type="num">
                <xm:f>0</xm:f>
              </x14:cfvo>
              <x14:cfvo type="num" gte="0">
                <xm:f>0</xm:f>
              </x14:cfvo>
              <x14:cfIcon iconSet="3Triangles" iconId="0"/>
              <x14:cfIcon iconSet="NoIcons" iconId="0"/>
              <x14:cfIcon iconSet="3Triangles" iconId="2"/>
            </x14:iconSet>
          </x14:cfRule>
          <xm:sqref>K190</xm:sqref>
        </x14:conditionalFormatting>
        <x14:conditionalFormatting xmlns:xm="http://schemas.microsoft.com/office/excel/2006/main">
          <x14:cfRule type="iconSet" priority="18" id="{7B6603F1-BE74-4A72-8918-9A3FAA9BB5E1}">
            <x14:iconSet iconSet="3Triangles" custom="1">
              <x14:cfvo type="percent">
                <xm:f>0</xm:f>
              </x14:cfvo>
              <x14:cfvo type="num">
                <xm:f>0</xm:f>
              </x14:cfvo>
              <x14:cfvo type="num" gte="0">
                <xm:f>0</xm:f>
              </x14:cfvo>
              <x14:cfIcon iconSet="3Triangles" iconId="0"/>
              <x14:cfIcon iconSet="NoIcons" iconId="0"/>
              <x14:cfIcon iconSet="3Triangles" iconId="2"/>
            </x14:iconSet>
          </x14:cfRule>
          <xm:sqref>K202</xm:sqref>
        </x14:conditionalFormatting>
        <x14:conditionalFormatting xmlns:xm="http://schemas.microsoft.com/office/excel/2006/main">
          <x14:cfRule type="iconSet" priority="16" id="{8EE41D8C-51CA-44C6-B4E2-D507F2D0102F}">
            <x14:iconSet iconSet="3Triangles" custom="1">
              <x14:cfvo type="percent">
                <xm:f>0</xm:f>
              </x14:cfvo>
              <x14:cfvo type="num">
                <xm:f>0</xm:f>
              </x14:cfvo>
              <x14:cfvo type="num" gte="0">
                <xm:f>0</xm:f>
              </x14:cfvo>
              <x14:cfIcon iconSet="3Triangles" iconId="0"/>
              <x14:cfIcon iconSet="NoIcons" iconId="0"/>
              <x14:cfIcon iconSet="3Triangles" iconId="2"/>
            </x14:iconSet>
          </x14:cfRule>
          <xm:sqref>N5:N169 N171:N189 N191:N201 N203:N229</xm:sqref>
        </x14:conditionalFormatting>
        <x14:conditionalFormatting xmlns:xm="http://schemas.microsoft.com/office/excel/2006/main">
          <x14:cfRule type="iconSet" priority="14" id="{7E79EC6F-B9F5-4E21-9477-DCD8306F08B2}">
            <x14:iconSet iconSet="3Triangles" custom="1">
              <x14:cfvo type="percent">
                <xm:f>0</xm:f>
              </x14:cfvo>
              <x14:cfvo type="num">
                <xm:f>0</xm:f>
              </x14:cfvo>
              <x14:cfvo type="num" gte="0">
                <xm:f>0</xm:f>
              </x14:cfvo>
              <x14:cfIcon iconSet="3Triangles" iconId="0"/>
              <x14:cfIcon iconSet="NoIcons" iconId="0"/>
              <x14:cfIcon iconSet="3Triangles" iconId="2"/>
            </x14:iconSet>
          </x14:cfRule>
          <xm:sqref>N170</xm:sqref>
        </x14:conditionalFormatting>
        <x14:conditionalFormatting xmlns:xm="http://schemas.microsoft.com/office/excel/2006/main">
          <x14:cfRule type="iconSet" priority="12" id="{F95E6EBA-560B-4B79-B421-024B4563773E}">
            <x14:iconSet iconSet="3Triangles" custom="1">
              <x14:cfvo type="percent">
                <xm:f>0</xm:f>
              </x14:cfvo>
              <x14:cfvo type="num">
                <xm:f>0</xm:f>
              </x14:cfvo>
              <x14:cfvo type="num" gte="0">
                <xm:f>0</xm:f>
              </x14:cfvo>
              <x14:cfIcon iconSet="3Triangles" iconId="0"/>
              <x14:cfIcon iconSet="NoIcons" iconId="0"/>
              <x14:cfIcon iconSet="3Triangles" iconId="2"/>
            </x14:iconSet>
          </x14:cfRule>
          <xm:sqref>N190</xm:sqref>
        </x14:conditionalFormatting>
        <x14:conditionalFormatting xmlns:xm="http://schemas.microsoft.com/office/excel/2006/main">
          <x14:cfRule type="iconSet" priority="10" id="{CB7821A3-5794-4B2E-B320-7545D2F8AB66}">
            <x14:iconSet iconSet="3Triangles" custom="1">
              <x14:cfvo type="percent">
                <xm:f>0</xm:f>
              </x14:cfvo>
              <x14:cfvo type="num">
                <xm:f>0</xm:f>
              </x14:cfvo>
              <x14:cfvo type="num" gte="0">
                <xm:f>0</xm:f>
              </x14:cfvo>
              <x14:cfIcon iconSet="3Triangles" iconId="0"/>
              <x14:cfIcon iconSet="NoIcons" iconId="0"/>
              <x14:cfIcon iconSet="3Triangles" iconId="2"/>
            </x14:iconSet>
          </x14:cfRule>
          <xm:sqref>N202</xm:sqref>
        </x14:conditionalFormatting>
        <x14:conditionalFormatting xmlns:xm="http://schemas.microsoft.com/office/excel/2006/main">
          <x14:cfRule type="iconSet" priority="5" id="{70A29DEC-9B12-4C34-AF4A-5329A0CBB2D5}">
            <x14:iconSet iconSet="3Triangles" custom="1">
              <x14:cfvo type="percent">
                <xm:f>0</xm:f>
              </x14:cfvo>
              <x14:cfvo type="num">
                <xm:f>0</xm:f>
              </x14:cfvo>
              <x14:cfvo type="num" gte="0">
                <xm:f>0</xm:f>
              </x14:cfvo>
              <x14:cfIcon iconSet="3Triangles" iconId="0"/>
              <x14:cfIcon iconSet="NoIcons" iconId="0"/>
              <x14:cfIcon iconSet="3Triangles" iconId="2"/>
            </x14:iconSet>
          </x14:cfRule>
          <xm:sqref>H230</xm:sqref>
        </x14:conditionalFormatting>
        <x14:conditionalFormatting xmlns:xm="http://schemas.microsoft.com/office/excel/2006/main">
          <x14:cfRule type="iconSet" priority="357" id="{5CD58620-1F18-4FEB-BD71-9EB641C31CD4}">
            <x14:iconSet iconSet="3Triangles" custom="1">
              <x14:cfvo type="percent">
                <xm:f>0</xm:f>
              </x14:cfvo>
              <x14:cfvo type="num">
                <xm:f>0</xm:f>
              </x14:cfvo>
              <x14:cfvo type="num" gte="0">
                <xm:f>0</xm:f>
              </x14:cfvo>
              <x14:cfIcon iconSet="3Triangles" iconId="0"/>
              <x14:cfIcon iconSet="NoIcons" iconId="0"/>
              <x14:cfIcon iconSet="3Triangles" iconId="2"/>
            </x14:iconSet>
          </x14:cfRule>
          <xm:sqref>H231:H240</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8" tint="0.39997558519241921"/>
    <pageSetUpPr fitToPage="1"/>
  </sheetPr>
  <dimension ref="A1:W51"/>
  <sheetViews>
    <sheetView showGridLines="0" workbookViewId="0">
      <selection activeCell="A2" sqref="A2"/>
    </sheetView>
  </sheetViews>
  <sheetFormatPr defaultColWidth="9.109375" defaultRowHeight="12.6" outlineLevelCol="1" x14ac:dyDescent="0.2"/>
  <cols>
    <col min="1" max="1" width="3.88671875" style="3" customWidth="1"/>
    <col min="2" max="2" width="23" style="3" customWidth="1"/>
    <col min="3" max="15" width="7.44140625" style="3" customWidth="1" outlineLevel="1"/>
    <col min="16" max="18" width="7.44140625" style="3" customWidth="1"/>
    <col min="19" max="19" width="7.44140625" style="3" customWidth="1" outlineLevel="1"/>
    <col min="20" max="21" width="8.5546875" style="3" customWidth="1"/>
    <col min="22" max="23" width="15.33203125" style="3" customWidth="1"/>
    <col min="24" max="24" width="13.5546875" style="3" customWidth="1"/>
    <col min="25" max="16384" width="9.109375" style="3"/>
  </cols>
  <sheetData>
    <row r="1" spans="1:23" ht="34.5" customHeight="1" x14ac:dyDescent="0.45">
      <c r="A1" s="1"/>
      <c r="B1" s="4"/>
      <c r="C1" s="1"/>
      <c r="D1" s="1" t="str">
        <f>lkpYear &amp; " NFL Schedule Reference Sheet"</f>
        <v>2014 NFL Schedule Reference Sheet</v>
      </c>
      <c r="E1" s="4"/>
      <c r="F1" s="4"/>
      <c r="G1" s="4"/>
      <c r="H1" s="4"/>
      <c r="I1" s="4"/>
      <c r="J1" s="4"/>
      <c r="K1" s="4"/>
      <c r="L1" s="4"/>
      <c r="M1" s="4"/>
      <c r="N1" s="4"/>
      <c r="O1" s="4"/>
      <c r="P1" s="4"/>
      <c r="Q1" s="4"/>
      <c r="R1" s="4"/>
      <c r="S1" s="4"/>
      <c r="T1" s="5"/>
      <c r="U1" s="5"/>
      <c r="V1" s="4"/>
      <c r="W1" s="73" t="str">
        <f>lkpCopyright</f>
        <v>© FantasyCube.com</v>
      </c>
    </row>
    <row r="2" spans="1:23" ht="8.25" customHeight="1" x14ac:dyDescent="0.2"/>
    <row r="3" spans="1:23" ht="16.2" x14ac:dyDescent="0.3">
      <c r="B3" s="6" t="s">
        <v>109</v>
      </c>
    </row>
    <row r="4" spans="1:23" x14ac:dyDescent="0.2">
      <c r="B4" s="7" t="s">
        <v>110</v>
      </c>
      <c r="C4" s="3" t="s">
        <v>146</v>
      </c>
    </row>
    <row r="5" spans="1:23" x14ac:dyDescent="0.2">
      <c r="B5" s="7" t="s">
        <v>111</v>
      </c>
      <c r="C5" s="3" t="s">
        <v>147</v>
      </c>
    </row>
    <row r="6" spans="1:23" x14ac:dyDescent="0.2">
      <c r="B6" s="7" t="s">
        <v>112</v>
      </c>
      <c r="C6" s="3" t="s">
        <v>148</v>
      </c>
    </row>
    <row r="7" spans="1:23" x14ac:dyDescent="0.2">
      <c r="B7" s="7" t="s">
        <v>113</v>
      </c>
      <c r="C7" s="3" t="s">
        <v>149</v>
      </c>
    </row>
    <row r="8" spans="1:23" x14ac:dyDescent="0.2">
      <c r="B8" s="7" t="s">
        <v>114</v>
      </c>
      <c r="C8" s="3" t="s">
        <v>150</v>
      </c>
    </row>
    <row r="9" spans="1:23" x14ac:dyDescent="0.2">
      <c r="B9" s="7" t="s">
        <v>115</v>
      </c>
      <c r="C9" s="3" t="s">
        <v>151</v>
      </c>
    </row>
    <row r="10" spans="1:23" x14ac:dyDescent="0.2">
      <c r="B10" s="7" t="s">
        <v>116</v>
      </c>
      <c r="C10" s="3" t="s">
        <v>152</v>
      </c>
    </row>
    <row r="11" spans="1:23" x14ac:dyDescent="0.2">
      <c r="B11" s="7" t="s">
        <v>117</v>
      </c>
      <c r="C11" s="3" t="s">
        <v>153</v>
      </c>
    </row>
    <row r="12" spans="1:23" x14ac:dyDescent="0.2">
      <c r="B12" s="7" t="s">
        <v>142</v>
      </c>
      <c r="C12" s="3" t="s">
        <v>154</v>
      </c>
    </row>
    <row r="13" spans="1:23" ht="9.75" customHeight="1" x14ac:dyDescent="0.2">
      <c r="B13" s="7"/>
    </row>
    <row r="14" spans="1:23" ht="16.2" x14ac:dyDescent="0.3">
      <c r="B14" s="6" t="str">
        <f>lkpYear &amp; " NFL Schedule Grid &amp; Strength of Fantasy Playoff Schedule"</f>
        <v>2014 NFL Schedule Grid &amp; Strength of Fantasy Playoff Schedule</v>
      </c>
    </row>
    <row r="15" spans="1:23" ht="4.5" customHeight="1" thickBot="1" x14ac:dyDescent="0.25"/>
    <row r="16" spans="1:23" ht="54" thickTop="1" x14ac:dyDescent="0.3">
      <c r="B16" s="37" t="s">
        <v>19</v>
      </c>
      <c r="C16" s="38">
        <v>1</v>
      </c>
      <c r="D16" s="39">
        <v>2</v>
      </c>
      <c r="E16" s="39">
        <v>3</v>
      </c>
      <c r="F16" s="39">
        <v>4</v>
      </c>
      <c r="G16" s="39">
        <v>5</v>
      </c>
      <c r="H16" s="39">
        <v>6</v>
      </c>
      <c r="I16" s="39">
        <v>7</v>
      </c>
      <c r="J16" s="39">
        <v>8</v>
      </c>
      <c r="K16" s="39">
        <v>9</v>
      </c>
      <c r="L16" s="39">
        <v>10</v>
      </c>
      <c r="M16" s="39">
        <v>11</v>
      </c>
      <c r="N16" s="39">
        <v>12</v>
      </c>
      <c r="O16" s="39">
        <v>13</v>
      </c>
      <c r="P16" s="39">
        <v>14</v>
      </c>
      <c r="Q16" s="39">
        <v>15</v>
      </c>
      <c r="R16" s="39">
        <v>16</v>
      </c>
      <c r="S16" s="39">
        <v>17</v>
      </c>
      <c r="T16" s="38" t="s">
        <v>19</v>
      </c>
      <c r="U16" s="40" t="s">
        <v>139</v>
      </c>
      <c r="V16" s="41" t="s">
        <v>123</v>
      </c>
      <c r="W16" s="42" t="s">
        <v>189</v>
      </c>
    </row>
    <row r="17" spans="2:23" ht="14.4" x14ac:dyDescent="0.3">
      <c r="B17" s="22" t="str">
        <f t="shared" ref="B17:B48" si="0">INDEX(lkpTeamName,MATCH(T17,lkpTeam,0))</f>
        <v>Arizona Cardinals</v>
      </c>
      <c r="C17" s="23" t="s">
        <v>23</v>
      </c>
      <c r="D17" s="24" t="s">
        <v>93</v>
      </c>
      <c r="E17" s="24" t="s">
        <v>21</v>
      </c>
      <c r="F17" s="24" t="s">
        <v>155</v>
      </c>
      <c r="G17" s="24" t="s">
        <v>107</v>
      </c>
      <c r="H17" s="24" t="s">
        <v>95</v>
      </c>
      <c r="I17" s="24" t="s">
        <v>105</v>
      </c>
      <c r="J17" s="24" t="s">
        <v>98</v>
      </c>
      <c r="K17" s="24" t="s">
        <v>94</v>
      </c>
      <c r="L17" s="24" t="s">
        <v>68</v>
      </c>
      <c r="M17" s="24" t="s">
        <v>91</v>
      </c>
      <c r="N17" s="24" t="s">
        <v>64</v>
      </c>
      <c r="O17" s="24" t="s">
        <v>61</v>
      </c>
      <c r="P17" s="43" t="s">
        <v>34</v>
      </c>
      <c r="Q17" s="43" t="s">
        <v>60</v>
      </c>
      <c r="R17" s="43" t="s">
        <v>66</v>
      </c>
      <c r="S17" s="25" t="s">
        <v>71</v>
      </c>
      <c r="T17" s="87" t="s">
        <v>59</v>
      </c>
      <c r="U17" s="26">
        <f>MATCH("BYE",$C17:$S17,0)</f>
        <v>4</v>
      </c>
      <c r="V17" s="26">
        <v>32</v>
      </c>
      <c r="W17" s="26">
        <v>22</v>
      </c>
    </row>
    <row r="18" spans="2:23" ht="14.4" x14ac:dyDescent="0.3">
      <c r="B18" s="27" t="str">
        <f t="shared" si="0"/>
        <v>Atlanta Falcons</v>
      </c>
      <c r="C18" s="28" t="s">
        <v>30</v>
      </c>
      <c r="D18" s="29" t="s">
        <v>82</v>
      </c>
      <c r="E18" s="29" t="s">
        <v>47</v>
      </c>
      <c r="F18" s="29" t="s">
        <v>65</v>
      </c>
      <c r="G18" s="29" t="s">
        <v>93</v>
      </c>
      <c r="H18" s="29" t="s">
        <v>90</v>
      </c>
      <c r="I18" s="29" t="s">
        <v>89</v>
      </c>
      <c r="J18" s="29" t="s">
        <v>91</v>
      </c>
      <c r="K18" s="29" t="s">
        <v>155</v>
      </c>
      <c r="L18" s="29" t="s">
        <v>79</v>
      </c>
      <c r="M18" s="29" t="s">
        <v>70</v>
      </c>
      <c r="N18" s="29" t="s">
        <v>83</v>
      </c>
      <c r="O18" s="29" t="s">
        <v>59</v>
      </c>
      <c r="P18" s="44" t="s">
        <v>88</v>
      </c>
      <c r="Q18" s="44" t="s">
        <v>86</v>
      </c>
      <c r="R18" s="44" t="s">
        <v>74</v>
      </c>
      <c r="S18" s="30" t="s">
        <v>80</v>
      </c>
      <c r="T18" s="88" t="s">
        <v>72</v>
      </c>
      <c r="U18" s="31">
        <f t="shared" ref="U18:U48" si="1">MATCH("BYE",$C18:$S18,0)</f>
        <v>9</v>
      </c>
      <c r="V18" s="31">
        <v>21</v>
      </c>
      <c r="W18" s="31">
        <v>25</v>
      </c>
    </row>
    <row r="19" spans="2:23" ht="14.4" x14ac:dyDescent="0.3">
      <c r="B19" s="22" t="str">
        <f t="shared" si="0"/>
        <v>Baltimore Ravens</v>
      </c>
      <c r="C19" s="23" t="s">
        <v>77</v>
      </c>
      <c r="D19" s="24" t="s">
        <v>86</v>
      </c>
      <c r="E19" s="24" t="s">
        <v>75</v>
      </c>
      <c r="F19" s="24" t="s">
        <v>80</v>
      </c>
      <c r="G19" s="24" t="s">
        <v>100</v>
      </c>
      <c r="H19" s="24" t="s">
        <v>79</v>
      </c>
      <c r="I19" s="24" t="s">
        <v>72</v>
      </c>
      <c r="J19" s="24" t="s">
        <v>82</v>
      </c>
      <c r="K19" s="24" t="s">
        <v>73</v>
      </c>
      <c r="L19" s="24" t="s">
        <v>56</v>
      </c>
      <c r="M19" s="24" t="s">
        <v>155</v>
      </c>
      <c r="N19" s="24" t="s">
        <v>74</v>
      </c>
      <c r="O19" s="24" t="s">
        <v>23</v>
      </c>
      <c r="P19" s="43" t="s">
        <v>92</v>
      </c>
      <c r="Q19" s="43" t="s">
        <v>129</v>
      </c>
      <c r="R19" s="43" t="s">
        <v>87</v>
      </c>
      <c r="S19" s="25" t="s">
        <v>83</v>
      </c>
      <c r="T19" s="89" t="s">
        <v>78</v>
      </c>
      <c r="U19" s="32">
        <f t="shared" si="1"/>
        <v>11</v>
      </c>
      <c r="V19" s="32">
        <v>7</v>
      </c>
      <c r="W19" s="32">
        <v>28</v>
      </c>
    </row>
    <row r="20" spans="2:23" ht="14.4" x14ac:dyDescent="0.3">
      <c r="B20" s="27" t="str">
        <f t="shared" si="0"/>
        <v>Buffalo Bills</v>
      </c>
      <c r="C20" s="28" t="s">
        <v>106</v>
      </c>
      <c r="D20" s="29" t="s">
        <v>85</v>
      </c>
      <c r="E20" s="29" t="s">
        <v>23</v>
      </c>
      <c r="F20" s="29" t="s">
        <v>87</v>
      </c>
      <c r="G20" s="29" t="s">
        <v>99</v>
      </c>
      <c r="H20" s="29" t="s">
        <v>25</v>
      </c>
      <c r="I20" s="29" t="s">
        <v>97</v>
      </c>
      <c r="J20" s="29" t="s">
        <v>81</v>
      </c>
      <c r="K20" s="29" t="s">
        <v>155</v>
      </c>
      <c r="L20" s="29" t="s">
        <v>34</v>
      </c>
      <c r="M20" s="29" t="s">
        <v>92</v>
      </c>
      <c r="N20" s="29" t="s">
        <v>24</v>
      </c>
      <c r="O20" s="29" t="s">
        <v>83</v>
      </c>
      <c r="P20" s="44" t="s">
        <v>107</v>
      </c>
      <c r="Q20" s="44" t="s">
        <v>31</v>
      </c>
      <c r="R20" s="44" t="s">
        <v>105</v>
      </c>
      <c r="S20" s="30" t="s">
        <v>84</v>
      </c>
      <c r="T20" s="88" t="s">
        <v>58</v>
      </c>
      <c r="U20" s="31">
        <f t="shared" si="1"/>
        <v>9</v>
      </c>
      <c r="V20" s="31">
        <v>16</v>
      </c>
      <c r="W20" s="31">
        <v>4</v>
      </c>
    </row>
    <row r="21" spans="2:23" ht="14.4" x14ac:dyDescent="0.3">
      <c r="B21" s="22" t="str">
        <f t="shared" si="0"/>
        <v>Carolina Panthers</v>
      </c>
      <c r="C21" s="23" t="s">
        <v>79</v>
      </c>
      <c r="D21" s="24" t="s">
        <v>91</v>
      </c>
      <c r="E21" s="24" t="s">
        <v>86</v>
      </c>
      <c r="F21" s="24" t="s">
        <v>89</v>
      </c>
      <c r="G21" s="24" t="s">
        <v>90</v>
      </c>
      <c r="H21" s="24" t="s">
        <v>82</v>
      </c>
      <c r="I21" s="24" t="s">
        <v>88</v>
      </c>
      <c r="J21" s="24" t="s">
        <v>66</v>
      </c>
      <c r="K21" s="24" t="s">
        <v>30</v>
      </c>
      <c r="L21" s="24" t="s">
        <v>76</v>
      </c>
      <c r="M21" s="24" t="s">
        <v>72</v>
      </c>
      <c r="N21" s="24" t="s">
        <v>155</v>
      </c>
      <c r="O21" s="24" t="s">
        <v>65</v>
      </c>
      <c r="P21" s="43" t="s">
        <v>74</v>
      </c>
      <c r="Q21" s="43" t="s">
        <v>47</v>
      </c>
      <c r="R21" s="43" t="s">
        <v>83</v>
      </c>
      <c r="S21" s="25" t="s">
        <v>61</v>
      </c>
      <c r="T21" s="89" t="s">
        <v>80</v>
      </c>
      <c r="U21" s="32">
        <f t="shared" si="1"/>
        <v>12</v>
      </c>
      <c r="V21" s="32">
        <v>26</v>
      </c>
      <c r="W21" s="32">
        <v>19</v>
      </c>
    </row>
    <row r="22" spans="2:23" ht="14.4" x14ac:dyDescent="0.3">
      <c r="B22" s="27" t="str">
        <f t="shared" si="0"/>
        <v>Chicago Bears</v>
      </c>
      <c r="C22" s="28" t="s">
        <v>58</v>
      </c>
      <c r="D22" s="29" t="s">
        <v>71</v>
      </c>
      <c r="E22" s="29" t="s">
        <v>81</v>
      </c>
      <c r="F22" s="29" t="s">
        <v>31</v>
      </c>
      <c r="G22" s="91" t="s">
        <v>70</v>
      </c>
      <c r="H22" s="29" t="s">
        <v>61</v>
      </c>
      <c r="I22" s="29" t="s">
        <v>85</v>
      </c>
      <c r="J22" s="29" t="s">
        <v>84</v>
      </c>
      <c r="K22" s="29" t="s">
        <v>155</v>
      </c>
      <c r="L22" s="29" t="s">
        <v>88</v>
      </c>
      <c r="M22" s="29" t="s">
        <v>97</v>
      </c>
      <c r="N22" s="29" t="s">
        <v>47</v>
      </c>
      <c r="O22" s="29" t="s">
        <v>99</v>
      </c>
      <c r="P22" s="44" t="s">
        <v>55</v>
      </c>
      <c r="Q22" s="44" t="s">
        <v>30</v>
      </c>
      <c r="R22" s="44" t="s">
        <v>91</v>
      </c>
      <c r="S22" s="30" t="s">
        <v>65</v>
      </c>
      <c r="T22" s="88" t="s">
        <v>90</v>
      </c>
      <c r="U22" s="31">
        <f t="shared" si="1"/>
        <v>9</v>
      </c>
      <c r="V22" s="31">
        <v>2</v>
      </c>
      <c r="W22" s="31">
        <v>10</v>
      </c>
    </row>
    <row r="23" spans="2:23" ht="14.4" x14ac:dyDescent="0.3">
      <c r="B23" s="22" t="str">
        <f t="shared" si="0"/>
        <v>Cincinnati Bengals</v>
      </c>
      <c r="C23" s="23" t="s">
        <v>89</v>
      </c>
      <c r="D23" s="24" t="s">
        <v>72</v>
      </c>
      <c r="E23" s="24" t="s">
        <v>56</v>
      </c>
      <c r="F23" s="92" t="s">
        <v>155</v>
      </c>
      <c r="G23" s="24" t="s">
        <v>84</v>
      </c>
      <c r="H23" s="24" t="s">
        <v>80</v>
      </c>
      <c r="I23" s="24" t="s">
        <v>100</v>
      </c>
      <c r="J23" s="24" t="s">
        <v>78</v>
      </c>
      <c r="K23" s="24" t="s">
        <v>129</v>
      </c>
      <c r="L23" s="24" t="s">
        <v>83</v>
      </c>
      <c r="M23" s="24" t="s">
        <v>74</v>
      </c>
      <c r="N23" s="24" t="s">
        <v>87</v>
      </c>
      <c r="O23" s="24" t="s">
        <v>79</v>
      </c>
      <c r="P23" s="43" t="s">
        <v>86</v>
      </c>
      <c r="Q23" s="43" t="s">
        <v>75</v>
      </c>
      <c r="R23" s="43" t="s">
        <v>69</v>
      </c>
      <c r="S23" s="25" t="s">
        <v>73</v>
      </c>
      <c r="T23" s="89" t="s">
        <v>77</v>
      </c>
      <c r="U23" s="32">
        <f t="shared" si="1"/>
        <v>4</v>
      </c>
      <c r="V23" s="32">
        <v>27</v>
      </c>
      <c r="W23" s="32">
        <v>17</v>
      </c>
    </row>
    <row r="24" spans="2:23" ht="14.4" x14ac:dyDescent="0.3">
      <c r="B24" s="27" t="str">
        <f t="shared" si="0"/>
        <v>Cleveland Browns</v>
      </c>
      <c r="C24" s="28" t="s">
        <v>73</v>
      </c>
      <c r="D24" s="29" t="s">
        <v>30</v>
      </c>
      <c r="E24" s="29" t="s">
        <v>78</v>
      </c>
      <c r="F24" s="29" t="s">
        <v>155</v>
      </c>
      <c r="G24" s="29" t="s">
        <v>104</v>
      </c>
      <c r="H24" s="29" t="s">
        <v>86</v>
      </c>
      <c r="I24" s="29" t="s">
        <v>140</v>
      </c>
      <c r="J24" s="29" t="s">
        <v>62</v>
      </c>
      <c r="K24" s="29" t="s">
        <v>47</v>
      </c>
      <c r="L24" s="29" t="s">
        <v>82</v>
      </c>
      <c r="M24" s="29" t="s">
        <v>57</v>
      </c>
      <c r="N24" s="29" t="s">
        <v>61</v>
      </c>
      <c r="O24" s="29" t="s">
        <v>96</v>
      </c>
      <c r="P24" s="44" t="s">
        <v>103</v>
      </c>
      <c r="Q24" s="44" t="s">
        <v>77</v>
      </c>
      <c r="R24" s="44" t="s">
        <v>70</v>
      </c>
      <c r="S24" s="30" t="s">
        <v>89</v>
      </c>
      <c r="T24" s="88" t="s">
        <v>83</v>
      </c>
      <c r="U24" s="31">
        <f t="shared" si="1"/>
        <v>4</v>
      </c>
      <c r="V24" s="31">
        <v>29</v>
      </c>
      <c r="W24" s="31">
        <v>27</v>
      </c>
    </row>
    <row r="25" spans="2:23" ht="14.4" x14ac:dyDescent="0.3">
      <c r="B25" s="22" t="str">
        <f t="shared" si="0"/>
        <v>Dallas Cowboys</v>
      </c>
      <c r="C25" s="23" t="s">
        <v>21</v>
      </c>
      <c r="D25" s="24" t="s">
        <v>104</v>
      </c>
      <c r="E25" s="24" t="s">
        <v>60</v>
      </c>
      <c r="F25" s="24" t="s">
        <v>30</v>
      </c>
      <c r="G25" s="24" t="s">
        <v>57</v>
      </c>
      <c r="H25" s="24" t="s">
        <v>64</v>
      </c>
      <c r="I25" s="24" t="s">
        <v>36</v>
      </c>
      <c r="J25" s="24" t="s">
        <v>95</v>
      </c>
      <c r="K25" s="24" t="s">
        <v>59</v>
      </c>
      <c r="L25" s="24" t="s">
        <v>140</v>
      </c>
      <c r="M25" s="24" t="s">
        <v>155</v>
      </c>
      <c r="N25" s="24" t="s">
        <v>93</v>
      </c>
      <c r="O25" s="24" t="s">
        <v>98</v>
      </c>
      <c r="P25" s="43" t="s">
        <v>106</v>
      </c>
      <c r="Q25" s="43" t="s">
        <v>76</v>
      </c>
      <c r="R25" s="43" t="s">
        <v>103</v>
      </c>
      <c r="S25" s="25" t="s">
        <v>101</v>
      </c>
      <c r="T25" s="89" t="s">
        <v>55</v>
      </c>
      <c r="U25" s="32">
        <f t="shared" si="1"/>
        <v>11</v>
      </c>
      <c r="V25" s="32">
        <v>4</v>
      </c>
      <c r="W25" s="32">
        <v>30</v>
      </c>
    </row>
    <row r="26" spans="2:23" ht="14.4" x14ac:dyDescent="0.3">
      <c r="B26" s="27" t="str">
        <f t="shared" si="0"/>
        <v>Denver Broncos</v>
      </c>
      <c r="C26" s="28" t="s">
        <v>103</v>
      </c>
      <c r="D26" s="29" t="s">
        <v>34</v>
      </c>
      <c r="E26" s="29" t="s">
        <v>64</v>
      </c>
      <c r="F26" s="29" t="s">
        <v>155</v>
      </c>
      <c r="G26" s="29" t="s">
        <v>59</v>
      </c>
      <c r="H26" s="29" t="s">
        <v>81</v>
      </c>
      <c r="I26" s="29" t="s">
        <v>21</v>
      </c>
      <c r="J26" s="29" t="s">
        <v>23</v>
      </c>
      <c r="K26" s="29" t="s">
        <v>84</v>
      </c>
      <c r="L26" s="29" t="s">
        <v>105</v>
      </c>
      <c r="M26" s="29" t="s">
        <v>60</v>
      </c>
      <c r="N26" s="29" t="s">
        <v>85</v>
      </c>
      <c r="O26" s="29" t="s">
        <v>67</v>
      </c>
      <c r="P26" s="44" t="s">
        <v>58</v>
      </c>
      <c r="Q26" s="44" t="s">
        <v>63</v>
      </c>
      <c r="R26" s="44" t="s">
        <v>82</v>
      </c>
      <c r="S26" s="30" t="s">
        <v>62</v>
      </c>
      <c r="T26" s="88" t="s">
        <v>69</v>
      </c>
      <c r="U26" s="31">
        <f t="shared" si="1"/>
        <v>4</v>
      </c>
      <c r="V26" s="31">
        <v>23</v>
      </c>
      <c r="W26" s="31">
        <v>32</v>
      </c>
    </row>
    <row r="27" spans="2:23" ht="14.4" x14ac:dyDescent="0.3">
      <c r="B27" s="22" t="str">
        <f t="shared" si="0"/>
        <v>Detroit Lions</v>
      </c>
      <c r="C27" s="23" t="s">
        <v>36</v>
      </c>
      <c r="D27" s="24" t="s">
        <v>70</v>
      </c>
      <c r="E27" s="24" t="s">
        <v>31</v>
      </c>
      <c r="F27" s="24" t="s">
        <v>81</v>
      </c>
      <c r="G27" s="24" t="s">
        <v>58</v>
      </c>
      <c r="H27" s="24" t="s">
        <v>65</v>
      </c>
      <c r="I27" s="24" t="s">
        <v>30</v>
      </c>
      <c r="J27" s="24" t="s">
        <v>61</v>
      </c>
      <c r="K27" s="92" t="s">
        <v>155</v>
      </c>
      <c r="L27" s="24" t="s">
        <v>85</v>
      </c>
      <c r="M27" s="24" t="s">
        <v>102</v>
      </c>
      <c r="N27" s="24" t="s">
        <v>84</v>
      </c>
      <c r="O27" s="24" t="s">
        <v>90</v>
      </c>
      <c r="P27" s="43" t="s">
        <v>47</v>
      </c>
      <c r="Q27" s="43" t="s">
        <v>97</v>
      </c>
      <c r="R27" s="43" t="s">
        <v>106</v>
      </c>
      <c r="S27" s="25" t="s">
        <v>88</v>
      </c>
      <c r="T27" s="89" t="s">
        <v>91</v>
      </c>
      <c r="U27" s="32">
        <f t="shared" si="1"/>
        <v>9</v>
      </c>
      <c r="V27" s="32">
        <v>13</v>
      </c>
      <c r="W27" s="32">
        <v>8</v>
      </c>
    </row>
    <row r="28" spans="2:23" ht="14.4" x14ac:dyDescent="0.3">
      <c r="B28" s="27" t="str">
        <f t="shared" si="0"/>
        <v>Green Bay Packers</v>
      </c>
      <c r="C28" s="28" t="s">
        <v>64</v>
      </c>
      <c r="D28" s="29" t="s">
        <v>24</v>
      </c>
      <c r="E28" s="29" t="s">
        <v>99</v>
      </c>
      <c r="F28" s="29" t="s">
        <v>106</v>
      </c>
      <c r="G28" s="29" t="s">
        <v>97</v>
      </c>
      <c r="H28" s="29" t="s">
        <v>92</v>
      </c>
      <c r="I28" s="29" t="s">
        <v>80</v>
      </c>
      <c r="J28" s="29" t="s">
        <v>74</v>
      </c>
      <c r="K28" s="29" t="s">
        <v>155</v>
      </c>
      <c r="L28" s="29" t="s">
        <v>90</v>
      </c>
      <c r="M28" s="29" t="s">
        <v>98</v>
      </c>
      <c r="N28" s="29" t="s">
        <v>65</v>
      </c>
      <c r="O28" s="29" t="s">
        <v>25</v>
      </c>
      <c r="P28" s="44" t="s">
        <v>72</v>
      </c>
      <c r="Q28" s="44" t="s">
        <v>96</v>
      </c>
      <c r="R28" s="44" t="s">
        <v>79</v>
      </c>
      <c r="S28" s="30" t="s">
        <v>91</v>
      </c>
      <c r="T28" s="88" t="s">
        <v>31</v>
      </c>
      <c r="U28" s="31">
        <f t="shared" si="1"/>
        <v>9</v>
      </c>
      <c r="V28" s="31">
        <v>13</v>
      </c>
      <c r="W28" s="31">
        <v>20</v>
      </c>
    </row>
    <row r="29" spans="2:23" ht="14.4" x14ac:dyDescent="0.3">
      <c r="B29" s="22" t="str">
        <f t="shared" si="0"/>
        <v>Houston Texans</v>
      </c>
      <c r="C29" s="23" t="s">
        <v>95</v>
      </c>
      <c r="D29" s="92" t="s">
        <v>105</v>
      </c>
      <c r="E29" s="24" t="s">
        <v>93</v>
      </c>
      <c r="F29" s="24" t="s">
        <v>58</v>
      </c>
      <c r="G29" s="24" t="s">
        <v>94</v>
      </c>
      <c r="H29" s="24" t="s">
        <v>103</v>
      </c>
      <c r="I29" s="24" t="s">
        <v>73</v>
      </c>
      <c r="J29" s="24" t="s">
        <v>104</v>
      </c>
      <c r="K29" s="24" t="s">
        <v>98</v>
      </c>
      <c r="L29" s="24" t="s">
        <v>155</v>
      </c>
      <c r="M29" s="24" t="s">
        <v>75</v>
      </c>
      <c r="N29" s="24" t="s">
        <v>77</v>
      </c>
      <c r="O29" s="24" t="s">
        <v>56</v>
      </c>
      <c r="P29" s="43" t="s">
        <v>140</v>
      </c>
      <c r="Q29" s="43" t="s">
        <v>100</v>
      </c>
      <c r="R29" s="43" t="s">
        <v>78</v>
      </c>
      <c r="S29" s="25" t="s">
        <v>129</v>
      </c>
      <c r="T29" s="89" t="s">
        <v>57</v>
      </c>
      <c r="U29" s="32">
        <f t="shared" si="1"/>
        <v>10</v>
      </c>
      <c r="V29" s="32">
        <v>4</v>
      </c>
      <c r="W29" s="32">
        <v>7</v>
      </c>
    </row>
    <row r="30" spans="2:23" ht="14.4" x14ac:dyDescent="0.3">
      <c r="B30" s="27" t="str">
        <f t="shared" si="0"/>
        <v>Indianapolis Colts</v>
      </c>
      <c r="C30" s="28" t="s">
        <v>107</v>
      </c>
      <c r="D30" s="29" t="s">
        <v>98</v>
      </c>
      <c r="E30" s="29" t="s">
        <v>140</v>
      </c>
      <c r="F30" s="29" t="s">
        <v>56</v>
      </c>
      <c r="G30" s="29" t="s">
        <v>78</v>
      </c>
      <c r="H30" s="29" t="s">
        <v>87</v>
      </c>
      <c r="I30" s="29" t="s">
        <v>77</v>
      </c>
      <c r="J30" s="29" t="s">
        <v>73</v>
      </c>
      <c r="K30" s="29" t="s">
        <v>93</v>
      </c>
      <c r="L30" s="91" t="s">
        <v>155</v>
      </c>
      <c r="M30" s="29" t="s">
        <v>156</v>
      </c>
      <c r="N30" s="29" t="s">
        <v>129</v>
      </c>
      <c r="O30" s="29" t="s">
        <v>95</v>
      </c>
      <c r="P30" s="44" t="s">
        <v>75</v>
      </c>
      <c r="Q30" s="44" t="s">
        <v>57</v>
      </c>
      <c r="R30" s="44" t="s">
        <v>94</v>
      </c>
      <c r="S30" s="30" t="s">
        <v>104</v>
      </c>
      <c r="T30" s="88" t="s">
        <v>103</v>
      </c>
      <c r="U30" s="31">
        <f t="shared" si="1"/>
        <v>10</v>
      </c>
      <c r="V30" s="31">
        <v>13</v>
      </c>
      <c r="W30" s="31">
        <v>2</v>
      </c>
    </row>
    <row r="31" spans="2:23" ht="14.4" x14ac:dyDescent="0.3">
      <c r="B31" s="22" t="str">
        <f t="shared" si="0"/>
        <v>Jacksonville Jaguars</v>
      </c>
      <c r="C31" s="23" t="s">
        <v>76</v>
      </c>
      <c r="D31" s="24" t="s">
        <v>101</v>
      </c>
      <c r="E31" s="24" t="s">
        <v>103</v>
      </c>
      <c r="F31" s="24" t="s">
        <v>63</v>
      </c>
      <c r="G31" s="24" t="s">
        <v>86</v>
      </c>
      <c r="H31" s="24" t="s">
        <v>104</v>
      </c>
      <c r="I31" s="24" t="s">
        <v>83</v>
      </c>
      <c r="J31" s="24" t="s">
        <v>85</v>
      </c>
      <c r="K31" s="24" t="s">
        <v>82</v>
      </c>
      <c r="L31" s="24" t="s">
        <v>55</v>
      </c>
      <c r="M31" s="24" t="s">
        <v>155</v>
      </c>
      <c r="N31" s="24" t="s">
        <v>100</v>
      </c>
      <c r="O31" s="24" t="s">
        <v>36</v>
      </c>
      <c r="P31" s="43" t="s">
        <v>57</v>
      </c>
      <c r="Q31" s="43" t="s">
        <v>89</v>
      </c>
      <c r="R31" s="43" t="s">
        <v>56</v>
      </c>
      <c r="S31" s="25" t="s">
        <v>87</v>
      </c>
      <c r="T31" s="89" t="s">
        <v>129</v>
      </c>
      <c r="U31" s="32">
        <f t="shared" si="1"/>
        <v>11</v>
      </c>
      <c r="V31" s="32">
        <v>18</v>
      </c>
      <c r="W31" s="32">
        <v>16</v>
      </c>
    </row>
    <row r="32" spans="2:23" ht="14.4" x14ac:dyDescent="0.3">
      <c r="B32" s="27" t="str">
        <f t="shared" si="0"/>
        <v>Kansas City Chiefs</v>
      </c>
      <c r="C32" s="28" t="s">
        <v>56</v>
      </c>
      <c r="D32" s="29" t="s">
        <v>107</v>
      </c>
      <c r="E32" s="29" t="s">
        <v>92</v>
      </c>
      <c r="F32" s="29" t="s">
        <v>25</v>
      </c>
      <c r="G32" s="29" t="s">
        <v>71</v>
      </c>
      <c r="H32" s="29" t="s">
        <v>155</v>
      </c>
      <c r="I32" s="29" t="s">
        <v>63</v>
      </c>
      <c r="J32" s="29" t="s">
        <v>68</v>
      </c>
      <c r="K32" s="29" t="s">
        <v>24</v>
      </c>
      <c r="L32" s="29" t="s">
        <v>96</v>
      </c>
      <c r="M32" s="29" t="s">
        <v>66</v>
      </c>
      <c r="N32" s="29" t="s">
        <v>105</v>
      </c>
      <c r="O32" s="29" t="s">
        <v>69</v>
      </c>
      <c r="P32" s="44" t="s">
        <v>102</v>
      </c>
      <c r="Q32" s="44" t="s">
        <v>62</v>
      </c>
      <c r="R32" s="44" t="s">
        <v>73</v>
      </c>
      <c r="S32" s="30" t="s">
        <v>23</v>
      </c>
      <c r="T32" s="88" t="s">
        <v>34</v>
      </c>
      <c r="U32" s="31">
        <f t="shared" si="1"/>
        <v>6</v>
      </c>
      <c r="V32" s="31">
        <v>17</v>
      </c>
      <c r="W32" s="31">
        <v>29</v>
      </c>
    </row>
    <row r="33" spans="2:23" ht="14.4" x14ac:dyDescent="0.3">
      <c r="B33" s="22" t="str">
        <f t="shared" si="0"/>
        <v>Miami Dolphins</v>
      </c>
      <c r="C33" s="23" t="s">
        <v>25</v>
      </c>
      <c r="D33" s="24" t="s">
        <v>96</v>
      </c>
      <c r="E33" s="24" t="s">
        <v>34</v>
      </c>
      <c r="F33" s="24" t="s">
        <v>105</v>
      </c>
      <c r="G33" s="24" t="s">
        <v>155</v>
      </c>
      <c r="H33" s="24" t="s">
        <v>31</v>
      </c>
      <c r="I33" s="24" t="s">
        <v>106</v>
      </c>
      <c r="J33" s="24" t="s">
        <v>140</v>
      </c>
      <c r="K33" s="24" t="s">
        <v>23</v>
      </c>
      <c r="L33" s="24" t="s">
        <v>99</v>
      </c>
      <c r="M33" s="24" t="s">
        <v>58</v>
      </c>
      <c r="N33" s="24" t="s">
        <v>107</v>
      </c>
      <c r="O33" s="24" t="s">
        <v>81</v>
      </c>
      <c r="P33" s="43" t="s">
        <v>78</v>
      </c>
      <c r="Q33" s="43" t="s">
        <v>84</v>
      </c>
      <c r="R33" s="43" t="s">
        <v>97</v>
      </c>
      <c r="S33" s="25" t="s">
        <v>24</v>
      </c>
      <c r="T33" s="89" t="s">
        <v>85</v>
      </c>
      <c r="U33" s="32">
        <f t="shared" si="1"/>
        <v>5</v>
      </c>
      <c r="V33" s="32">
        <v>22</v>
      </c>
      <c r="W33" s="32">
        <v>3</v>
      </c>
    </row>
    <row r="34" spans="2:23" ht="14.4" x14ac:dyDescent="0.3">
      <c r="B34" s="27" t="str">
        <f t="shared" si="0"/>
        <v>Minnesota Vikings</v>
      </c>
      <c r="C34" s="28" t="s">
        <v>60</v>
      </c>
      <c r="D34" s="29" t="s">
        <v>25</v>
      </c>
      <c r="E34" s="29" t="s">
        <v>74</v>
      </c>
      <c r="F34" s="29" t="s">
        <v>72</v>
      </c>
      <c r="G34" s="29" t="s">
        <v>88</v>
      </c>
      <c r="H34" s="29" t="s">
        <v>91</v>
      </c>
      <c r="I34" s="29" t="s">
        <v>96</v>
      </c>
      <c r="J34" s="29" t="s">
        <v>79</v>
      </c>
      <c r="K34" s="29" t="s">
        <v>95</v>
      </c>
      <c r="L34" s="29" t="s">
        <v>155</v>
      </c>
      <c r="M34" s="29" t="s">
        <v>106</v>
      </c>
      <c r="N34" s="29" t="s">
        <v>31</v>
      </c>
      <c r="O34" s="29" t="s">
        <v>80</v>
      </c>
      <c r="P34" s="44" t="s">
        <v>24</v>
      </c>
      <c r="Q34" s="44" t="s">
        <v>99</v>
      </c>
      <c r="R34" s="44" t="s">
        <v>92</v>
      </c>
      <c r="S34" s="30" t="s">
        <v>90</v>
      </c>
      <c r="T34" s="88" t="s">
        <v>97</v>
      </c>
      <c r="U34" s="31">
        <f t="shared" si="1"/>
        <v>10</v>
      </c>
      <c r="V34" s="31">
        <v>9</v>
      </c>
      <c r="W34" s="31">
        <v>23</v>
      </c>
    </row>
    <row r="35" spans="2:23" ht="14.4" x14ac:dyDescent="0.3">
      <c r="B35" s="22" t="str">
        <f t="shared" si="0"/>
        <v>New England Patriots</v>
      </c>
      <c r="C35" s="23" t="s">
        <v>92</v>
      </c>
      <c r="D35" s="24" t="s">
        <v>65</v>
      </c>
      <c r="E35" s="24" t="s">
        <v>62</v>
      </c>
      <c r="F35" s="24" t="s">
        <v>67</v>
      </c>
      <c r="G35" s="24" t="s">
        <v>77</v>
      </c>
      <c r="H35" s="24" t="s">
        <v>96</v>
      </c>
      <c r="I35" s="24" t="s">
        <v>24</v>
      </c>
      <c r="J35" s="24" t="s">
        <v>90</v>
      </c>
      <c r="K35" s="24" t="s">
        <v>69</v>
      </c>
      <c r="L35" s="24" t="s">
        <v>155</v>
      </c>
      <c r="M35" s="24" t="s">
        <v>100</v>
      </c>
      <c r="N35" s="24" t="s">
        <v>91</v>
      </c>
      <c r="O35" s="24" t="s">
        <v>88</v>
      </c>
      <c r="P35" s="43" t="s">
        <v>63</v>
      </c>
      <c r="Q35" s="43" t="s">
        <v>85</v>
      </c>
      <c r="R35" s="93" t="s">
        <v>81</v>
      </c>
      <c r="S35" s="25" t="s">
        <v>58</v>
      </c>
      <c r="T35" s="89" t="s">
        <v>25</v>
      </c>
      <c r="U35" s="32">
        <f t="shared" si="1"/>
        <v>10</v>
      </c>
      <c r="V35" s="32">
        <v>3</v>
      </c>
      <c r="W35" s="32">
        <v>12</v>
      </c>
    </row>
    <row r="36" spans="2:23" ht="14.4" x14ac:dyDescent="0.3">
      <c r="B36" s="27" t="str">
        <f t="shared" si="0"/>
        <v>New Orleans Saints</v>
      </c>
      <c r="C36" s="28" t="s">
        <v>61</v>
      </c>
      <c r="D36" s="29" t="s">
        <v>75</v>
      </c>
      <c r="E36" s="29" t="s">
        <v>97</v>
      </c>
      <c r="F36" s="29" t="s">
        <v>94</v>
      </c>
      <c r="G36" s="29" t="s">
        <v>47</v>
      </c>
      <c r="H36" s="29" t="s">
        <v>155</v>
      </c>
      <c r="I36" s="29" t="s">
        <v>99</v>
      </c>
      <c r="J36" s="29" t="s">
        <v>31</v>
      </c>
      <c r="K36" s="29" t="s">
        <v>70</v>
      </c>
      <c r="L36" s="29" t="s">
        <v>21</v>
      </c>
      <c r="M36" s="29" t="s">
        <v>77</v>
      </c>
      <c r="N36" s="29" t="s">
        <v>78</v>
      </c>
      <c r="O36" s="29" t="s">
        <v>73</v>
      </c>
      <c r="P36" s="44" t="s">
        <v>80</v>
      </c>
      <c r="Q36" s="44" t="s">
        <v>106</v>
      </c>
      <c r="R36" s="44" t="s">
        <v>72</v>
      </c>
      <c r="S36" s="30" t="s">
        <v>79</v>
      </c>
      <c r="T36" s="88" t="s">
        <v>30</v>
      </c>
      <c r="U36" s="31">
        <f t="shared" si="1"/>
        <v>6</v>
      </c>
      <c r="V36" s="31">
        <v>19</v>
      </c>
      <c r="W36" s="31">
        <v>13</v>
      </c>
    </row>
    <row r="37" spans="2:23" ht="14.4" x14ac:dyDescent="0.3">
      <c r="B37" s="22" t="str">
        <f t="shared" si="0"/>
        <v>New York Giants</v>
      </c>
      <c r="C37" s="23" t="s">
        <v>99</v>
      </c>
      <c r="D37" s="24" t="s">
        <v>59</v>
      </c>
      <c r="E37" s="24" t="s">
        <v>57</v>
      </c>
      <c r="F37" s="24" t="s">
        <v>101</v>
      </c>
      <c r="G37" s="24" t="s">
        <v>72</v>
      </c>
      <c r="H37" s="24" t="s">
        <v>76</v>
      </c>
      <c r="I37" s="24" t="s">
        <v>94</v>
      </c>
      <c r="J37" s="24" t="s">
        <v>155</v>
      </c>
      <c r="K37" s="24" t="s">
        <v>103</v>
      </c>
      <c r="L37" s="24" t="s">
        <v>64</v>
      </c>
      <c r="M37" s="24" t="s">
        <v>21</v>
      </c>
      <c r="N37" s="24" t="s">
        <v>55</v>
      </c>
      <c r="O37" s="24" t="s">
        <v>140</v>
      </c>
      <c r="P37" s="43" t="s">
        <v>104</v>
      </c>
      <c r="Q37" s="43" t="s">
        <v>95</v>
      </c>
      <c r="R37" s="43" t="s">
        <v>60</v>
      </c>
      <c r="S37" s="25" t="s">
        <v>98</v>
      </c>
      <c r="T37" s="89" t="s">
        <v>36</v>
      </c>
      <c r="U37" s="32">
        <f t="shared" si="1"/>
        <v>8</v>
      </c>
      <c r="V37" s="32">
        <v>7</v>
      </c>
      <c r="W37" s="32">
        <v>5</v>
      </c>
    </row>
    <row r="38" spans="2:23" ht="14.4" x14ac:dyDescent="0.3">
      <c r="B38" s="27" t="str">
        <f t="shared" si="0"/>
        <v>New York Jets</v>
      </c>
      <c r="C38" s="28" t="s">
        <v>62</v>
      </c>
      <c r="D38" s="29" t="s">
        <v>88</v>
      </c>
      <c r="E38" s="29" t="s">
        <v>90</v>
      </c>
      <c r="F38" s="29" t="s">
        <v>91</v>
      </c>
      <c r="G38" s="29" t="s">
        <v>63</v>
      </c>
      <c r="H38" s="29" t="s">
        <v>69</v>
      </c>
      <c r="I38" s="29" t="s">
        <v>84</v>
      </c>
      <c r="J38" s="29" t="s">
        <v>58</v>
      </c>
      <c r="K38" s="29" t="s">
        <v>67</v>
      </c>
      <c r="L38" s="29" t="s">
        <v>86</v>
      </c>
      <c r="M38" s="29" t="s">
        <v>155</v>
      </c>
      <c r="N38" s="29" t="s">
        <v>96</v>
      </c>
      <c r="O38" s="29" t="s">
        <v>85</v>
      </c>
      <c r="P38" s="94" t="s">
        <v>65</v>
      </c>
      <c r="Q38" s="44" t="s">
        <v>104</v>
      </c>
      <c r="R38" s="44" t="s">
        <v>25</v>
      </c>
      <c r="S38" s="30" t="s">
        <v>92</v>
      </c>
      <c r="T38" s="88" t="s">
        <v>24</v>
      </c>
      <c r="U38" s="31">
        <f t="shared" si="1"/>
        <v>11</v>
      </c>
      <c r="V38" s="31">
        <v>9</v>
      </c>
      <c r="W38" s="31">
        <v>11</v>
      </c>
    </row>
    <row r="39" spans="2:23" ht="14.4" x14ac:dyDescent="0.3">
      <c r="B39" s="22" t="str">
        <f t="shared" si="0"/>
        <v>Oakland Raiders</v>
      </c>
      <c r="C39" s="23" t="s">
        <v>81</v>
      </c>
      <c r="D39" s="24" t="s">
        <v>57</v>
      </c>
      <c r="E39" s="24" t="s">
        <v>84</v>
      </c>
      <c r="F39" s="24" t="s">
        <v>85</v>
      </c>
      <c r="G39" s="24" t="s">
        <v>155</v>
      </c>
      <c r="H39" s="24" t="s">
        <v>23</v>
      </c>
      <c r="I39" s="24" t="s">
        <v>59</v>
      </c>
      <c r="J39" s="24" t="s">
        <v>75</v>
      </c>
      <c r="K39" s="24" t="s">
        <v>64</v>
      </c>
      <c r="L39" s="24" t="s">
        <v>69</v>
      </c>
      <c r="M39" s="24" t="s">
        <v>63</v>
      </c>
      <c r="N39" s="24" t="s">
        <v>34</v>
      </c>
      <c r="O39" s="24" t="s">
        <v>60</v>
      </c>
      <c r="P39" s="43" t="s">
        <v>21</v>
      </c>
      <c r="Q39" s="43" t="s">
        <v>67</v>
      </c>
      <c r="R39" s="43" t="s">
        <v>58</v>
      </c>
      <c r="S39" s="25" t="s">
        <v>107</v>
      </c>
      <c r="T39" s="89" t="s">
        <v>62</v>
      </c>
      <c r="U39" s="32">
        <f t="shared" si="1"/>
        <v>5</v>
      </c>
      <c r="V39" s="32">
        <v>30</v>
      </c>
      <c r="W39" s="32">
        <v>31</v>
      </c>
    </row>
    <row r="40" spans="2:23" ht="14.4" x14ac:dyDescent="0.3">
      <c r="B40" s="27" t="str">
        <f t="shared" si="0"/>
        <v>Philadelphia Eagles</v>
      </c>
      <c r="C40" s="28" t="s">
        <v>129</v>
      </c>
      <c r="D40" s="29" t="s">
        <v>100</v>
      </c>
      <c r="E40" s="29" t="s">
        <v>95</v>
      </c>
      <c r="F40" s="29" t="s">
        <v>71</v>
      </c>
      <c r="G40" s="29" t="s">
        <v>68</v>
      </c>
      <c r="H40" s="29" t="s">
        <v>36</v>
      </c>
      <c r="I40" s="29" t="s">
        <v>155</v>
      </c>
      <c r="J40" s="29" t="s">
        <v>102</v>
      </c>
      <c r="K40" s="29" t="s">
        <v>87</v>
      </c>
      <c r="L40" s="29" t="s">
        <v>80</v>
      </c>
      <c r="M40" s="29" t="s">
        <v>88</v>
      </c>
      <c r="N40" s="29" t="s">
        <v>56</v>
      </c>
      <c r="O40" s="29" t="s">
        <v>94</v>
      </c>
      <c r="P40" s="44" t="s">
        <v>66</v>
      </c>
      <c r="Q40" s="44" t="s">
        <v>55</v>
      </c>
      <c r="R40" s="44" t="s">
        <v>101</v>
      </c>
      <c r="S40" s="30" t="s">
        <v>93</v>
      </c>
      <c r="T40" s="88" t="s">
        <v>98</v>
      </c>
      <c r="U40" s="31">
        <f t="shared" si="1"/>
        <v>7</v>
      </c>
      <c r="V40" s="31">
        <v>4</v>
      </c>
      <c r="W40" s="31">
        <v>15</v>
      </c>
    </row>
    <row r="41" spans="2:23" ht="14.4" x14ac:dyDescent="0.3">
      <c r="B41" s="22" t="str">
        <f t="shared" si="0"/>
        <v>Pittsburgh Steelers</v>
      </c>
      <c r="C41" s="23" t="s">
        <v>83</v>
      </c>
      <c r="D41" s="24" t="s">
        <v>89</v>
      </c>
      <c r="E41" s="24" t="s">
        <v>70</v>
      </c>
      <c r="F41" s="24" t="s">
        <v>47</v>
      </c>
      <c r="G41" s="24" t="s">
        <v>140</v>
      </c>
      <c r="H41" s="24" t="s">
        <v>75</v>
      </c>
      <c r="I41" s="24" t="s">
        <v>57</v>
      </c>
      <c r="J41" s="24" t="s">
        <v>103</v>
      </c>
      <c r="K41" s="24" t="s">
        <v>78</v>
      </c>
      <c r="L41" s="24" t="s">
        <v>81</v>
      </c>
      <c r="M41" s="24" t="s">
        <v>104</v>
      </c>
      <c r="N41" s="24" t="s">
        <v>155</v>
      </c>
      <c r="O41" s="24" t="s">
        <v>30</v>
      </c>
      <c r="P41" s="43" t="s">
        <v>82</v>
      </c>
      <c r="Q41" s="43" t="s">
        <v>61</v>
      </c>
      <c r="R41" s="43" t="s">
        <v>34</v>
      </c>
      <c r="S41" s="25" t="s">
        <v>77</v>
      </c>
      <c r="T41" s="89" t="s">
        <v>86</v>
      </c>
      <c r="U41" s="32">
        <f t="shared" si="1"/>
        <v>12</v>
      </c>
      <c r="V41" s="32">
        <v>24</v>
      </c>
      <c r="W41" s="32">
        <v>21</v>
      </c>
    </row>
    <row r="42" spans="2:23" ht="14.4" x14ac:dyDescent="0.3">
      <c r="B42" s="27" t="str">
        <f t="shared" si="0"/>
        <v>San Diego Chargers</v>
      </c>
      <c r="C42" s="28" t="s">
        <v>102</v>
      </c>
      <c r="D42" s="29" t="s">
        <v>66</v>
      </c>
      <c r="E42" s="29" t="s">
        <v>96</v>
      </c>
      <c r="F42" s="29" t="s">
        <v>129</v>
      </c>
      <c r="G42" s="29" t="s">
        <v>24</v>
      </c>
      <c r="H42" s="29" t="s">
        <v>105</v>
      </c>
      <c r="I42" s="29" t="s">
        <v>34</v>
      </c>
      <c r="J42" s="29" t="s">
        <v>107</v>
      </c>
      <c r="K42" s="29" t="s">
        <v>92</v>
      </c>
      <c r="L42" s="29" t="s">
        <v>155</v>
      </c>
      <c r="M42" s="29" t="s">
        <v>62</v>
      </c>
      <c r="N42" s="29" t="s">
        <v>68</v>
      </c>
      <c r="O42" s="29" t="s">
        <v>89</v>
      </c>
      <c r="P42" s="44" t="s">
        <v>25</v>
      </c>
      <c r="Q42" s="44" t="s">
        <v>69</v>
      </c>
      <c r="R42" s="44" t="s">
        <v>71</v>
      </c>
      <c r="S42" s="30" t="s">
        <v>67</v>
      </c>
      <c r="T42" s="88" t="s">
        <v>23</v>
      </c>
      <c r="U42" s="31">
        <f t="shared" si="1"/>
        <v>10</v>
      </c>
      <c r="V42" s="31">
        <v>31</v>
      </c>
      <c r="W42" s="31">
        <v>24</v>
      </c>
    </row>
    <row r="43" spans="2:23" ht="14.4" x14ac:dyDescent="0.3">
      <c r="B43" s="22" t="str">
        <f t="shared" si="0"/>
        <v>Seattle Seahawks</v>
      </c>
      <c r="C43" s="23" t="s">
        <v>31</v>
      </c>
      <c r="D43" s="24" t="s">
        <v>63</v>
      </c>
      <c r="E43" s="24" t="s">
        <v>69</v>
      </c>
      <c r="F43" s="24" t="s">
        <v>155</v>
      </c>
      <c r="G43" s="24" t="s">
        <v>101</v>
      </c>
      <c r="H43" s="24" t="s">
        <v>55</v>
      </c>
      <c r="I43" s="24" t="s">
        <v>60</v>
      </c>
      <c r="J43" s="24" t="s">
        <v>70</v>
      </c>
      <c r="K43" s="24" t="s">
        <v>62</v>
      </c>
      <c r="L43" s="24" t="s">
        <v>36</v>
      </c>
      <c r="M43" s="24" t="s">
        <v>67</v>
      </c>
      <c r="N43" s="24" t="s">
        <v>59</v>
      </c>
      <c r="O43" s="24" t="s">
        <v>71</v>
      </c>
      <c r="P43" s="43" t="s">
        <v>76</v>
      </c>
      <c r="Q43" s="43" t="s">
        <v>21</v>
      </c>
      <c r="R43" s="43" t="s">
        <v>102</v>
      </c>
      <c r="S43" s="25" t="s">
        <v>68</v>
      </c>
      <c r="T43" s="89" t="s">
        <v>66</v>
      </c>
      <c r="U43" s="32">
        <f t="shared" si="1"/>
        <v>4</v>
      </c>
      <c r="V43" s="32">
        <v>27</v>
      </c>
      <c r="W43" s="32">
        <v>26</v>
      </c>
    </row>
    <row r="44" spans="2:23" ht="14.4" x14ac:dyDescent="0.3">
      <c r="B44" s="27" t="str">
        <f t="shared" si="0"/>
        <v>San Francisco 49ers</v>
      </c>
      <c r="C44" s="28" t="s">
        <v>94</v>
      </c>
      <c r="D44" s="29" t="s">
        <v>90</v>
      </c>
      <c r="E44" s="29" t="s">
        <v>102</v>
      </c>
      <c r="F44" s="29" t="s">
        <v>98</v>
      </c>
      <c r="G44" s="29" t="s">
        <v>34</v>
      </c>
      <c r="H44" s="29" t="s">
        <v>60</v>
      </c>
      <c r="I44" s="29" t="s">
        <v>107</v>
      </c>
      <c r="J44" s="29" t="s">
        <v>155</v>
      </c>
      <c r="K44" s="29" t="s">
        <v>68</v>
      </c>
      <c r="L44" s="29" t="s">
        <v>74</v>
      </c>
      <c r="M44" s="29" t="s">
        <v>93</v>
      </c>
      <c r="N44" s="29" t="s">
        <v>95</v>
      </c>
      <c r="O44" s="29" t="s">
        <v>66</v>
      </c>
      <c r="P44" s="44" t="s">
        <v>105</v>
      </c>
      <c r="Q44" s="44" t="s">
        <v>64</v>
      </c>
      <c r="R44" s="44" t="s">
        <v>23</v>
      </c>
      <c r="S44" s="30" t="s">
        <v>59</v>
      </c>
      <c r="T44" s="88" t="s">
        <v>21</v>
      </c>
      <c r="U44" s="31">
        <f t="shared" si="1"/>
        <v>8</v>
      </c>
      <c r="V44" s="31">
        <v>12</v>
      </c>
      <c r="W44" s="31">
        <v>14</v>
      </c>
    </row>
    <row r="45" spans="2:23" ht="14.4" x14ac:dyDescent="0.3">
      <c r="B45" s="22" t="str">
        <f t="shared" si="0"/>
        <v>St. Louis Rams</v>
      </c>
      <c r="C45" s="23" t="s">
        <v>97</v>
      </c>
      <c r="D45" s="24" t="s">
        <v>79</v>
      </c>
      <c r="E45" s="24" t="s">
        <v>55</v>
      </c>
      <c r="F45" s="24" t="s">
        <v>155</v>
      </c>
      <c r="G45" s="24" t="s">
        <v>76</v>
      </c>
      <c r="H45" s="24" t="s">
        <v>21</v>
      </c>
      <c r="I45" s="24" t="s">
        <v>66</v>
      </c>
      <c r="J45" s="24" t="s">
        <v>67</v>
      </c>
      <c r="K45" s="24" t="s">
        <v>71</v>
      </c>
      <c r="L45" s="24" t="s">
        <v>102</v>
      </c>
      <c r="M45" s="24" t="s">
        <v>69</v>
      </c>
      <c r="N45" s="24" t="s">
        <v>63</v>
      </c>
      <c r="O45" s="24" t="s">
        <v>62</v>
      </c>
      <c r="P45" s="43" t="s">
        <v>101</v>
      </c>
      <c r="Q45" s="43" t="s">
        <v>59</v>
      </c>
      <c r="R45" s="43" t="s">
        <v>36</v>
      </c>
      <c r="S45" s="25" t="s">
        <v>64</v>
      </c>
      <c r="T45" s="89" t="s">
        <v>68</v>
      </c>
      <c r="U45" s="32">
        <f t="shared" si="1"/>
        <v>4</v>
      </c>
      <c r="V45" s="32">
        <v>11</v>
      </c>
      <c r="W45" s="32">
        <v>6</v>
      </c>
    </row>
    <row r="46" spans="2:23" ht="14.4" x14ac:dyDescent="0.3">
      <c r="B46" s="27" t="str">
        <f t="shared" si="0"/>
        <v>Tampa Bay Buccaneers</v>
      </c>
      <c r="C46" s="28" t="s">
        <v>80</v>
      </c>
      <c r="D46" s="29" t="s">
        <v>68</v>
      </c>
      <c r="E46" s="29" t="s">
        <v>61</v>
      </c>
      <c r="F46" s="29" t="s">
        <v>73</v>
      </c>
      <c r="G46" s="29" t="s">
        <v>74</v>
      </c>
      <c r="H46" s="29" t="s">
        <v>78</v>
      </c>
      <c r="I46" s="29" t="s">
        <v>155</v>
      </c>
      <c r="J46" s="29" t="s">
        <v>97</v>
      </c>
      <c r="K46" s="29" t="s">
        <v>75</v>
      </c>
      <c r="L46" s="29" t="s">
        <v>72</v>
      </c>
      <c r="M46" s="29" t="s">
        <v>101</v>
      </c>
      <c r="N46" s="29" t="s">
        <v>106</v>
      </c>
      <c r="O46" s="29" t="s">
        <v>77</v>
      </c>
      <c r="P46" s="44" t="s">
        <v>99</v>
      </c>
      <c r="Q46" s="44" t="s">
        <v>70</v>
      </c>
      <c r="R46" s="44" t="s">
        <v>31</v>
      </c>
      <c r="S46" s="30" t="s">
        <v>30</v>
      </c>
      <c r="T46" s="88" t="s">
        <v>47</v>
      </c>
      <c r="U46" s="31">
        <f t="shared" si="1"/>
        <v>7</v>
      </c>
      <c r="V46" s="31">
        <v>24</v>
      </c>
      <c r="W46" s="31">
        <v>18</v>
      </c>
    </row>
    <row r="47" spans="2:23" ht="14.4" x14ac:dyDescent="0.3">
      <c r="B47" s="22" t="str">
        <f t="shared" si="0"/>
        <v>Tennessee Titans</v>
      </c>
      <c r="C47" s="23" t="s">
        <v>67</v>
      </c>
      <c r="D47" s="24" t="s">
        <v>55</v>
      </c>
      <c r="E47" s="24" t="s">
        <v>82</v>
      </c>
      <c r="F47" s="24" t="s">
        <v>100</v>
      </c>
      <c r="G47" s="24" t="s">
        <v>83</v>
      </c>
      <c r="H47" s="24" t="s">
        <v>129</v>
      </c>
      <c r="I47" s="24" t="s">
        <v>101</v>
      </c>
      <c r="J47" s="24" t="s">
        <v>57</v>
      </c>
      <c r="K47" s="24" t="s">
        <v>155</v>
      </c>
      <c r="L47" s="24" t="s">
        <v>89</v>
      </c>
      <c r="M47" s="24" t="s">
        <v>86</v>
      </c>
      <c r="N47" s="92" t="s">
        <v>76</v>
      </c>
      <c r="O47" s="24" t="s">
        <v>87</v>
      </c>
      <c r="P47" s="43" t="s">
        <v>36</v>
      </c>
      <c r="Q47" s="43" t="s">
        <v>24</v>
      </c>
      <c r="R47" s="43" t="s">
        <v>140</v>
      </c>
      <c r="S47" s="25" t="s">
        <v>103</v>
      </c>
      <c r="T47" s="89" t="s">
        <v>56</v>
      </c>
      <c r="U47" s="32">
        <f t="shared" si="1"/>
        <v>9</v>
      </c>
      <c r="V47" s="32">
        <v>1</v>
      </c>
      <c r="W47" s="32">
        <v>1</v>
      </c>
    </row>
    <row r="48" spans="2:23" ht="15" thickBot="1" x14ac:dyDescent="0.35">
      <c r="B48" s="47" t="str">
        <f t="shared" si="0"/>
        <v>Washington Redskins</v>
      </c>
      <c r="C48" s="33" t="s">
        <v>87</v>
      </c>
      <c r="D48" s="34" t="s">
        <v>129</v>
      </c>
      <c r="E48" s="34" t="s">
        <v>76</v>
      </c>
      <c r="F48" s="34" t="s">
        <v>36</v>
      </c>
      <c r="G48" s="34" t="s">
        <v>66</v>
      </c>
      <c r="H48" s="34" t="s">
        <v>102</v>
      </c>
      <c r="I48" s="34" t="s">
        <v>56</v>
      </c>
      <c r="J48" s="34" t="s">
        <v>94</v>
      </c>
      <c r="K48" s="34" t="s">
        <v>65</v>
      </c>
      <c r="L48" s="34" t="s">
        <v>155</v>
      </c>
      <c r="M48" s="34" t="s">
        <v>47</v>
      </c>
      <c r="N48" s="34" t="s">
        <v>71</v>
      </c>
      <c r="O48" s="34" t="s">
        <v>100</v>
      </c>
      <c r="P48" s="45" t="s">
        <v>68</v>
      </c>
      <c r="Q48" s="45" t="s">
        <v>93</v>
      </c>
      <c r="R48" s="45" t="s">
        <v>98</v>
      </c>
      <c r="S48" s="35" t="s">
        <v>55</v>
      </c>
      <c r="T48" s="90" t="s">
        <v>95</v>
      </c>
      <c r="U48" s="36">
        <f t="shared" si="1"/>
        <v>10</v>
      </c>
      <c r="V48" s="36">
        <v>19</v>
      </c>
      <c r="W48" s="36">
        <v>9</v>
      </c>
    </row>
    <row r="49" spans="2:3" ht="4.5" customHeight="1" thickTop="1" x14ac:dyDescent="0.2"/>
    <row r="50" spans="2:3" ht="13.8" x14ac:dyDescent="0.3">
      <c r="B50" s="46" t="s">
        <v>125</v>
      </c>
      <c r="C50" s="46"/>
    </row>
    <row r="51" spans="2:3" ht="13.8" x14ac:dyDescent="0.3">
      <c r="B51" s="46" t="s">
        <v>124</v>
      </c>
      <c r="C51" s="46"/>
    </row>
  </sheetData>
  <phoneticPr fontId="2" type="noConversion"/>
  <conditionalFormatting sqref="C17:R48">
    <cfRule type="cellIs" dxfId="0" priority="3" stopIfTrue="1" operator="equal">
      <formula>"BYE"</formula>
    </cfRule>
  </conditionalFormatting>
  <conditionalFormatting sqref="V17:V48">
    <cfRule type="colorScale" priority="2">
      <colorScale>
        <cfvo type="min"/>
        <cfvo type="percentile" val="50"/>
        <cfvo type="max"/>
        <color rgb="FF63BE7B"/>
        <color rgb="FFFFEB84"/>
        <color rgb="FFF8696B"/>
      </colorScale>
    </cfRule>
  </conditionalFormatting>
  <conditionalFormatting sqref="W17:W48">
    <cfRule type="colorScale" priority="1">
      <colorScale>
        <cfvo type="min"/>
        <cfvo type="percentile" val="50"/>
        <cfvo type="max"/>
        <color rgb="FF63BE7B"/>
        <color rgb="FFFFEB84"/>
        <color rgb="FFF8696B"/>
      </colorScale>
    </cfRule>
  </conditionalFormatting>
  <hyperlinks>
    <hyperlink ref="W1" r:id="rId1" display="http://www.fantasycube.com/"/>
  </hyperlinks>
  <pageMargins left="0.75" right="0.75" top="1" bottom="1" header="0.5" footer="0.5"/>
  <pageSetup scale="65" orientation="landscape" r:id="rId2"/>
  <headerFooter alignWithMargins="0">
    <oddFooter>&amp;L&amp;"Verdana,Regular"&amp;8(c) theExcelNinja.com. Free for personal use.&amp;R&amp;"Verdana,Regular"&amp;8[&amp;A]  Page &amp;P of &amp;N</odd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23"/>
  </sheetPr>
  <dimension ref="A1:J38"/>
  <sheetViews>
    <sheetView workbookViewId="0">
      <selection activeCell="B5" sqref="B5"/>
    </sheetView>
  </sheetViews>
  <sheetFormatPr defaultColWidth="9.109375" defaultRowHeight="13.8" x14ac:dyDescent="0.3"/>
  <cols>
    <col min="1" max="1" width="3" style="8" customWidth="1"/>
    <col min="2" max="2" width="9.5546875" style="8" customWidth="1"/>
    <col min="3" max="3" width="21.88671875" style="8" bestFit="1" customWidth="1"/>
    <col min="4" max="8" width="9.109375" style="8"/>
    <col min="9" max="9" width="17.33203125" style="8" customWidth="1"/>
    <col min="10" max="10" width="49" style="8" customWidth="1"/>
    <col min="11" max="16384" width="9.109375" style="8"/>
  </cols>
  <sheetData>
    <row r="1" spans="1:10" ht="22.2" x14ac:dyDescent="0.3">
      <c r="A1" s="1" t="s">
        <v>122</v>
      </c>
      <c r="B1" s="19"/>
      <c r="C1" s="19"/>
      <c r="D1" s="19"/>
      <c r="E1" s="19"/>
      <c r="F1" s="19"/>
      <c r="G1" s="19"/>
      <c r="H1" s="19"/>
      <c r="I1" s="19"/>
      <c r="J1" s="2" t="str">
        <f>lkpCopyright</f>
        <v>© FantasyCube.com</v>
      </c>
    </row>
    <row r="2" spans="1:10" s="20" customFormat="1" ht="17.399999999999999" x14ac:dyDescent="0.3">
      <c r="J2" s="21"/>
    </row>
    <row r="3" spans="1:10" ht="18.600000000000001" thickBot="1" x14ac:dyDescent="0.4">
      <c r="B3" s="9" t="s">
        <v>119</v>
      </c>
    </row>
    <row r="4" spans="1:10" ht="14.4" thickBot="1" x14ac:dyDescent="0.35">
      <c r="B4" s="10" t="s">
        <v>118</v>
      </c>
      <c r="C4" s="11" t="s">
        <v>108</v>
      </c>
      <c r="F4" s="16" t="s">
        <v>120</v>
      </c>
      <c r="G4" s="17">
        <v>2014</v>
      </c>
      <c r="I4" s="16" t="s">
        <v>121</v>
      </c>
      <c r="J4" s="18" t="s">
        <v>126</v>
      </c>
    </row>
    <row r="5" spans="1:10" x14ac:dyDescent="0.3">
      <c r="B5" s="12" t="s">
        <v>34</v>
      </c>
      <c r="C5" s="13" t="s">
        <v>185</v>
      </c>
    </row>
    <row r="6" spans="1:10" x14ac:dyDescent="0.3">
      <c r="B6" s="12" t="s">
        <v>97</v>
      </c>
      <c r="C6" s="13" t="s">
        <v>179</v>
      </c>
    </row>
    <row r="7" spans="1:10" x14ac:dyDescent="0.3">
      <c r="B7" s="12" t="s">
        <v>98</v>
      </c>
      <c r="C7" s="13" t="s">
        <v>171</v>
      </c>
    </row>
    <row r="8" spans="1:10" x14ac:dyDescent="0.3">
      <c r="B8" s="12" t="s">
        <v>57</v>
      </c>
      <c r="C8" s="13" t="s">
        <v>163</v>
      </c>
    </row>
    <row r="9" spans="1:10" x14ac:dyDescent="0.3">
      <c r="B9" s="12" t="s">
        <v>66</v>
      </c>
      <c r="C9" s="13" t="s">
        <v>182</v>
      </c>
    </row>
    <row r="10" spans="1:10" x14ac:dyDescent="0.3">
      <c r="B10" s="12" t="s">
        <v>36</v>
      </c>
      <c r="C10" s="13" t="s">
        <v>161</v>
      </c>
    </row>
    <row r="11" spans="1:10" x14ac:dyDescent="0.3">
      <c r="B11" s="12" t="s">
        <v>58</v>
      </c>
      <c r="C11" s="13" t="s">
        <v>160</v>
      </c>
    </row>
    <row r="12" spans="1:10" x14ac:dyDescent="0.3">
      <c r="B12" s="12" t="s">
        <v>83</v>
      </c>
      <c r="C12" s="13" t="s">
        <v>183</v>
      </c>
    </row>
    <row r="13" spans="1:10" x14ac:dyDescent="0.3">
      <c r="B13" s="12" t="s">
        <v>95</v>
      </c>
      <c r="C13" s="13" t="s">
        <v>165</v>
      </c>
    </row>
    <row r="14" spans="1:10" x14ac:dyDescent="0.3">
      <c r="B14" s="12" t="s">
        <v>31</v>
      </c>
      <c r="C14" s="13" t="s">
        <v>176</v>
      </c>
    </row>
    <row r="15" spans="1:10" x14ac:dyDescent="0.3">
      <c r="B15" s="12" t="s">
        <v>25</v>
      </c>
      <c r="C15" s="13" t="s">
        <v>168</v>
      </c>
    </row>
    <row r="16" spans="1:10" x14ac:dyDescent="0.3">
      <c r="B16" s="12" t="s">
        <v>91</v>
      </c>
      <c r="C16" s="13" t="s">
        <v>164</v>
      </c>
    </row>
    <row r="17" spans="2:3" x14ac:dyDescent="0.3">
      <c r="B17" s="12" t="s">
        <v>90</v>
      </c>
      <c r="C17" s="13" t="s">
        <v>166</v>
      </c>
    </row>
    <row r="18" spans="2:3" x14ac:dyDescent="0.3">
      <c r="B18" s="12" t="s">
        <v>78</v>
      </c>
      <c r="C18" s="13" t="s">
        <v>184</v>
      </c>
    </row>
    <row r="19" spans="2:3" x14ac:dyDescent="0.3">
      <c r="B19" s="12" t="s">
        <v>103</v>
      </c>
      <c r="C19" s="13" t="s">
        <v>158</v>
      </c>
    </row>
    <row r="20" spans="2:3" x14ac:dyDescent="0.3">
      <c r="B20" s="12" t="s">
        <v>62</v>
      </c>
      <c r="C20" s="13" t="s">
        <v>187</v>
      </c>
    </row>
    <row r="21" spans="2:3" x14ac:dyDescent="0.3">
      <c r="B21" s="12" t="s">
        <v>30</v>
      </c>
      <c r="C21" s="13" t="s">
        <v>169</v>
      </c>
    </row>
    <row r="22" spans="2:3" x14ac:dyDescent="0.3">
      <c r="B22" s="12" t="s">
        <v>129</v>
      </c>
      <c r="C22" s="13" t="s">
        <v>172</v>
      </c>
    </row>
    <row r="23" spans="2:3" x14ac:dyDescent="0.3">
      <c r="B23" s="12" t="s">
        <v>23</v>
      </c>
      <c r="C23" s="13" t="s">
        <v>180</v>
      </c>
    </row>
    <row r="24" spans="2:3" x14ac:dyDescent="0.3">
      <c r="B24" s="12" t="s">
        <v>59</v>
      </c>
      <c r="C24" s="13" t="s">
        <v>178</v>
      </c>
    </row>
    <row r="25" spans="2:3" x14ac:dyDescent="0.3">
      <c r="B25" s="12" t="s">
        <v>56</v>
      </c>
      <c r="C25" s="13" t="s">
        <v>157</v>
      </c>
    </row>
    <row r="26" spans="2:3" x14ac:dyDescent="0.3">
      <c r="B26" s="12" t="s">
        <v>68</v>
      </c>
      <c r="C26" s="13" t="s">
        <v>162</v>
      </c>
    </row>
    <row r="27" spans="2:3" x14ac:dyDescent="0.3">
      <c r="B27" s="12" t="s">
        <v>77</v>
      </c>
      <c r="C27" s="13" t="s">
        <v>173</v>
      </c>
    </row>
    <row r="28" spans="2:3" x14ac:dyDescent="0.3">
      <c r="B28" s="12" t="s">
        <v>69</v>
      </c>
      <c r="C28" s="13" t="s">
        <v>188</v>
      </c>
    </row>
    <row r="29" spans="2:3" x14ac:dyDescent="0.3">
      <c r="B29" s="12" t="s">
        <v>72</v>
      </c>
      <c r="C29" s="13" t="s">
        <v>181</v>
      </c>
    </row>
    <row r="30" spans="2:3" x14ac:dyDescent="0.3">
      <c r="B30" s="12" t="s">
        <v>21</v>
      </c>
      <c r="C30" s="13" t="s">
        <v>170</v>
      </c>
    </row>
    <row r="31" spans="2:3" x14ac:dyDescent="0.3">
      <c r="B31" s="12" t="s">
        <v>55</v>
      </c>
      <c r="C31" s="13" t="s">
        <v>186</v>
      </c>
    </row>
    <row r="32" spans="2:3" x14ac:dyDescent="0.3">
      <c r="B32" s="12" t="s">
        <v>24</v>
      </c>
      <c r="C32" s="13" t="s">
        <v>167</v>
      </c>
    </row>
    <row r="33" spans="2:3" x14ac:dyDescent="0.3">
      <c r="B33" s="12" t="s">
        <v>80</v>
      </c>
      <c r="C33" s="13" t="s">
        <v>175</v>
      </c>
    </row>
    <row r="34" spans="2:3" x14ac:dyDescent="0.3">
      <c r="B34" s="12" t="s">
        <v>86</v>
      </c>
      <c r="C34" s="13" t="s">
        <v>177</v>
      </c>
    </row>
    <row r="35" spans="2:3" x14ac:dyDescent="0.3">
      <c r="B35" s="12" t="s">
        <v>47</v>
      </c>
      <c r="C35" s="13" t="s">
        <v>174</v>
      </c>
    </row>
    <row r="36" spans="2:3" ht="14.4" thickBot="1" x14ac:dyDescent="0.35">
      <c r="B36" s="14" t="s">
        <v>85</v>
      </c>
      <c r="C36" s="15" t="s">
        <v>159</v>
      </c>
    </row>
    <row r="38" spans="2:3" ht="18" x14ac:dyDescent="0.35">
      <c r="B38" s="9"/>
    </row>
  </sheetData>
  <phoneticPr fontId="2" type="noConversion"/>
  <hyperlinks>
    <hyperlink ref="J1" r:id="rId1" display="TheExcelNinja.com "/>
  </hyperlinks>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Offense_Proj</vt:lpstr>
      <vt:lpstr>Offense_2013</vt:lpstr>
      <vt:lpstr>Reference_Sheet</vt:lpstr>
      <vt:lpstr>lkpTables</vt:lpstr>
      <vt:lpstr>lkpCopyright</vt:lpstr>
      <vt:lpstr>lkpTeam</vt:lpstr>
      <vt:lpstr>lkpTeamName</vt:lpstr>
      <vt:lpstr>lkpYear</vt:lpstr>
      <vt:lpstr>Offense_2013!Print_Titles</vt:lpstr>
      <vt:lpstr>Offense_Proj!Print_Titles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FantasyCube Fantasy Football Stats</dc:title>
  <dc:subject>NFL</dc:subject>
  <dc:creator>FantasyCube.com &amp; Aziyo.com</dc:creator>
  <cp:keywords>NFL, fantasy football</cp:keywords>
  <dc:description>If you find this useful, share it, tweet it, leave a comment, or consider donating. It takes several hours to put this together. With your help it is what is today!</dc:description>
  <cp:lastModifiedBy>Aziyo</cp:lastModifiedBy>
  <cp:lastPrinted>2012-08-16T04:37:24Z</cp:lastPrinted>
  <dcterms:created xsi:type="dcterms:W3CDTF">2012-08-16T04:44:42Z</dcterms:created>
  <dcterms:modified xsi:type="dcterms:W3CDTF">2014-08-20T18:21:36Z</dcterms:modified>
  <cp:version>2012-08-26</cp:version>
</cp:coreProperties>
</file>